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codeName="ThisWorkbook"/>
  <mc:AlternateContent xmlns:mc="http://schemas.openxmlformats.org/markup-compatibility/2006">
    <mc:Choice Requires="x15">
      <x15ac:absPath xmlns:x15ac="http://schemas.microsoft.com/office/spreadsheetml/2010/11/ac" url="/Users/nicolefranco/Downloads/"/>
    </mc:Choice>
  </mc:AlternateContent>
  <xr:revisionPtr revIDLastSave="0" documentId="13_ncr:1_{F337A5B3-7F4F-7A47-B1D6-93224D2750AE}" xr6:coauthVersionLast="47" xr6:coauthVersionMax="47" xr10:uidLastSave="{00000000-0000-0000-0000-000000000000}"/>
  <bookViews>
    <workbookView xWindow="0" yWindow="500" windowWidth="23260" windowHeight="12460" tabRatio="867" xr2:uid="{00000000-000D-0000-FFFF-FFFF00000000}"/>
  </bookViews>
  <sheets>
    <sheet name="Certification Checklist" sheetId="1" r:id="rId1"/>
    <sheet name="Drop down menu options" sheetId="11" r:id="rId2"/>
    <sheet name="Data" sheetId="2" state="hidden" r:id="rId3"/>
    <sheet name="Part I - C - Help" sheetId="3" r:id="rId4"/>
    <sheet name="Sheet1" sheetId="9" r:id="rId5"/>
    <sheet name="Part II - F - Help" sheetId="4" r:id="rId6"/>
    <sheet name="Part III - E - Help" sheetId="5" r:id="rId7"/>
    <sheet name="Part IV - W - Help" sheetId="6" r:id="rId8"/>
    <sheet name="Drop-down menu options" sheetId="8" state="hidden" r:id="rId9"/>
  </sheets>
  <definedNames>
    <definedName name="F.1">'Drop-down menu options'!$B$21:$B$23</definedName>
    <definedName name="lstTypes" localSheetId="3">#REF!</definedName>
    <definedName name="lstTypes" localSheetId="5">#REF!</definedName>
    <definedName name="lstTypes" localSheetId="6">#REF!</definedName>
    <definedName name="lstTypes" localSheetId="7">#REF!</definedName>
    <definedName name="lstTypes">#REF!</definedName>
    <definedName name="PaperGoals" localSheetId="3">#REF!</definedName>
    <definedName name="PaperGoals" localSheetId="5">#REF!</definedName>
    <definedName name="PaperGoals" localSheetId="6">#REF!</definedName>
    <definedName name="PaperGoals" localSheetId="7">#REF!</definedName>
    <definedName name="PaperGoals">#REF!</definedName>
    <definedName name="PaperProducts" localSheetId="3">#REF!</definedName>
    <definedName name="PaperProducts" localSheetId="5">#REF!</definedName>
    <definedName name="PaperProducts" localSheetId="6">#REF!</definedName>
    <definedName name="PaperProducts" localSheetId="7">#REF!</definedName>
    <definedName name="PaperProducts">#REF!</definedName>
    <definedName name="Purchasing" localSheetId="3">#REF!</definedName>
    <definedName name="Purchasing" localSheetId="5">#REF!</definedName>
    <definedName name="Purchasing" localSheetId="6">#REF!</definedName>
    <definedName name="Purchasing" localSheetId="7">#REF!</definedName>
    <definedName name="Purchasing">#REF!</definedName>
    <definedName name="YesNo" localSheetId="3">#REF!</definedName>
    <definedName name="YesNo" localSheetId="5">#REF!</definedName>
    <definedName name="YesNo" localSheetId="6">#REF!</definedName>
    <definedName name="YesNo" localSheetId="7">#REF!</definedName>
    <definedName name="YesN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3" roundtripDataSignature="AMtx7migfNfLbuWFt8axwmF4VhvKZ2tOoQ=="/>
    </ext>
  </extLst>
</workbook>
</file>

<file path=xl/calcChain.xml><?xml version="1.0" encoding="utf-8"?>
<calcChain xmlns="http://schemas.openxmlformats.org/spreadsheetml/2006/main">
  <c r="E45" i="1" l="1"/>
  <c r="D45" i="1"/>
  <c r="D46" i="1"/>
  <c r="D68" i="1"/>
  <c r="D64" i="1"/>
  <c r="D66" i="1"/>
  <c r="D67" i="1"/>
  <c r="D69" i="1"/>
  <c r="D70" i="1"/>
  <c r="D71" i="1"/>
  <c r="D72" i="1"/>
  <c r="D73" i="1"/>
  <c r="D75" i="1"/>
  <c r="D76" i="1"/>
  <c r="D77" i="1"/>
  <c r="D78" i="1"/>
  <c r="D48" i="1"/>
  <c r="E68" i="1"/>
  <c r="E67" i="1"/>
  <c r="E70" i="1"/>
  <c r="D79" i="1" l="1"/>
  <c r="D51" i="1"/>
  <c r="E116" i="1" l="1"/>
  <c r="D116" i="1"/>
  <c r="E108" i="1"/>
  <c r="D108" i="1"/>
  <c r="E105" i="1"/>
  <c r="D106" i="1"/>
  <c r="E106" i="1"/>
  <c r="D105" i="1"/>
  <c r="D109" i="1"/>
  <c r="E109" i="1"/>
  <c r="D37" i="1"/>
  <c r="D88" i="1"/>
  <c r="D93" i="1"/>
  <c r="D87" i="1"/>
  <c r="E44" i="1" l="1"/>
  <c r="D44" i="1"/>
  <c r="E53" i="1"/>
  <c r="D53" i="1"/>
  <c r="E50" i="1"/>
  <c r="D50" i="1"/>
  <c r="D38" i="1"/>
  <c r="D40" i="1"/>
  <c r="D42" i="1"/>
  <c r="D49" i="1"/>
  <c r="D39" i="1"/>
  <c r="D54" i="1"/>
  <c r="D55" i="1"/>
  <c r="C144" i="1"/>
  <c r="D90" i="1"/>
  <c r="D91" i="1"/>
  <c r="D89" i="1"/>
  <c r="E90" i="1"/>
  <c r="E91" i="1"/>
  <c r="E89" i="1"/>
  <c r="D96" i="1"/>
  <c r="E71" i="1"/>
  <c r="E49" i="1"/>
  <c r="E55" i="1"/>
  <c r="E72" i="1"/>
  <c r="E73" i="1"/>
  <c r="E66" i="1"/>
  <c r="AX2" i="2"/>
  <c r="AW2" i="2"/>
  <c r="AV2" i="2"/>
  <c r="AU2" i="2"/>
  <c r="AT2" i="2"/>
  <c r="AS2" i="2"/>
  <c r="AR2" i="2"/>
  <c r="AQ2" i="2"/>
  <c r="AP2" i="2"/>
  <c r="AO2" i="2"/>
  <c r="AN2" i="2"/>
  <c r="AM2" i="2"/>
  <c r="AL2" i="2"/>
  <c r="AK2" i="2"/>
  <c r="AJ2" i="2"/>
  <c r="AI2" i="2"/>
  <c r="AH2" i="2"/>
  <c r="AG2" i="2"/>
  <c r="AF2" i="2"/>
  <c r="AE2" i="2"/>
  <c r="AD2" i="2"/>
  <c r="AC2" i="2"/>
  <c r="AB2" i="2"/>
  <c r="AA2" i="2"/>
  <c r="Z2" i="2"/>
  <c r="Y2" i="2"/>
  <c r="X2" i="2"/>
  <c r="W2" i="2"/>
  <c r="V2" i="2"/>
  <c r="U2" i="2"/>
  <c r="T2" i="2"/>
  <c r="S2" i="2"/>
  <c r="R2" i="2"/>
  <c r="Q2" i="2"/>
  <c r="P2" i="2"/>
  <c r="O2" i="2"/>
  <c r="N2" i="2"/>
  <c r="M2" i="2"/>
  <c r="L2" i="2"/>
  <c r="K2" i="2"/>
  <c r="J2" i="2"/>
  <c r="I2" i="2"/>
  <c r="H2" i="2"/>
  <c r="G2" i="2"/>
  <c r="F2" i="2"/>
  <c r="E2" i="2"/>
  <c r="D2" i="2"/>
  <c r="C2" i="2"/>
  <c r="B2" i="2"/>
  <c r="A2" i="2"/>
  <c r="E145" i="1"/>
  <c r="E115" i="1"/>
  <c r="D115" i="1"/>
  <c r="E114" i="1"/>
  <c r="D114" i="1"/>
  <c r="E112" i="1"/>
  <c r="D112" i="1"/>
  <c r="E111" i="1"/>
  <c r="D111" i="1"/>
  <c r="E107" i="1"/>
  <c r="D107" i="1"/>
  <c r="E96" i="1"/>
  <c r="E95" i="1"/>
  <c r="D95" i="1"/>
  <c r="E94" i="1"/>
  <c r="D94" i="1"/>
  <c r="E93" i="1"/>
  <c r="E88" i="1"/>
  <c r="E78" i="1"/>
  <c r="E77" i="1"/>
  <c r="E76" i="1"/>
  <c r="E75" i="1"/>
  <c r="E69" i="1"/>
  <c r="E54" i="1"/>
  <c r="E51" i="1"/>
  <c r="E39" i="1"/>
  <c r="E48" i="1"/>
  <c r="E46" i="1"/>
  <c r="E42" i="1"/>
  <c r="E40" i="1"/>
  <c r="E38" i="1"/>
  <c r="E37" i="1"/>
  <c r="E117" i="1" l="1"/>
  <c r="D143" i="1" s="1"/>
  <c r="D56" i="1"/>
  <c r="C140" i="1" s="1"/>
  <c r="D117" i="1"/>
  <c r="D97" i="1"/>
  <c r="C142" i="1" s="1"/>
  <c r="E56" i="1"/>
  <c r="D140" i="1" s="1"/>
  <c r="E97" i="1"/>
  <c r="D142" i="1" s="1"/>
  <c r="C141" i="1"/>
  <c r="E79" i="1"/>
  <c r="D141" i="1" s="1"/>
  <c r="C143" i="1" l="1"/>
  <c r="C145" i="1" s="1"/>
  <c r="D145" i="1"/>
  <c r="B147" i="1" l="1"/>
  <c r="I132" i="1"/>
  <c r="I130" i="1"/>
  <c r="I131" i="1"/>
  <c r="I129" i="1"/>
  <c r="B148" i="1"/>
  <c r="L130" i="1"/>
  <c r="L132" i="1"/>
  <c r="C146" i="1"/>
  <c r="I133" i="1" l="1"/>
</calcChain>
</file>

<file path=xl/sharedStrings.xml><?xml version="1.0" encoding="utf-8"?>
<sst xmlns="http://schemas.openxmlformats.org/spreadsheetml/2006/main" count="744" uniqueCount="344">
  <si>
    <t>Start</t>
  </si>
  <si>
    <r>
      <t xml:space="preserve">Sustainable </t>
    </r>
    <r>
      <rPr>
        <b/>
        <sz val="28"/>
        <color rgb="FF003095"/>
        <rFont val="Arial"/>
        <family val="2"/>
      </rPr>
      <t>Event</t>
    </r>
    <r>
      <rPr>
        <b/>
        <sz val="28"/>
        <rFont val="Arial"/>
        <family val="2"/>
      </rPr>
      <t xml:space="preserve"> </t>
    </r>
    <r>
      <rPr>
        <b/>
        <sz val="28"/>
        <color rgb="FF00675A"/>
        <rFont val="Arial"/>
        <family val="2"/>
      </rPr>
      <t xml:space="preserve">Certification Checklist </t>
    </r>
    <r>
      <rPr>
        <b/>
        <sz val="18"/>
        <color rgb="FF00675A"/>
        <rFont val="Arial"/>
        <family val="2"/>
      </rPr>
      <t>V.1</t>
    </r>
  </si>
  <si>
    <r>
      <t xml:space="preserve">How to </t>
    </r>
    <r>
      <rPr>
        <b/>
        <sz val="22"/>
        <color rgb="FF003095"/>
        <rFont val="Arial"/>
        <family val="2"/>
      </rPr>
      <t>Get Certified</t>
    </r>
  </si>
  <si>
    <r>
      <t>Step 1:</t>
    </r>
    <r>
      <rPr>
        <sz val="14"/>
        <color rgb="FF003095"/>
        <rFont val="Arial"/>
        <family val="2"/>
      </rPr>
      <t xml:space="preserve"> </t>
    </r>
    <r>
      <rPr>
        <sz val="14"/>
        <rFont val="Arial"/>
        <family val="2"/>
      </rPr>
      <t>Review the checklist in its entirety to familiarize yourself with the framework.</t>
    </r>
  </si>
  <si>
    <r>
      <t xml:space="preserve">Step 2: </t>
    </r>
    <r>
      <rPr>
        <sz val="14"/>
        <rFont val="Arial"/>
        <family val="2"/>
      </rPr>
      <t>Fill out each line to reflect your event plan. Remember to start as early in the planning process as you can and</t>
    </r>
    <r>
      <rPr>
        <sz val="14"/>
        <color rgb="FF003095"/>
        <rFont val="Arial"/>
        <family val="2"/>
      </rPr>
      <t xml:space="preserve"> </t>
    </r>
    <r>
      <rPr>
        <b/>
        <i/>
        <sz val="14"/>
        <color rgb="FF003095"/>
        <rFont val="Arial"/>
        <family val="2"/>
      </rPr>
      <t>save this file often</t>
    </r>
    <r>
      <rPr>
        <sz val="14"/>
        <color rgb="FF003095"/>
        <rFont val="Arial"/>
        <family val="2"/>
      </rPr>
      <t>.</t>
    </r>
  </si>
  <si>
    <r>
      <t xml:space="preserve">Step 3: </t>
    </r>
    <r>
      <rPr>
        <sz val="14"/>
        <rFont val="Arial"/>
        <family val="2"/>
      </rPr>
      <t>When you are done filling out this form, you will see your score at the bottom of the page. Review and make any changes in your planning.</t>
    </r>
  </si>
  <si>
    <r>
      <rPr>
        <b/>
        <sz val="14"/>
        <color rgb="FF003095"/>
        <rFont val="Arial"/>
        <family val="2"/>
      </rPr>
      <t xml:space="preserve">Step 4: </t>
    </r>
    <r>
      <rPr>
        <sz val="14"/>
        <rFont val="Arial"/>
        <family val="2"/>
      </rPr>
      <t xml:space="preserve">Once complete, send form to </t>
    </r>
    <r>
      <rPr>
        <b/>
        <sz val="14"/>
        <color rgb="FF003095"/>
        <rFont val="Arial"/>
        <family val="2"/>
      </rPr>
      <t>operational-greenhub@utwente.nl</t>
    </r>
    <r>
      <rPr>
        <sz val="14"/>
        <rFont val="Arial"/>
        <family val="2"/>
      </rPr>
      <t xml:space="preserve"> for final review and official sustainable event certification.</t>
    </r>
  </si>
  <si>
    <t>Event Details</t>
  </si>
  <si>
    <t>Event Name</t>
  </si>
  <si>
    <t>Event Location</t>
  </si>
  <si>
    <t>Event Date</t>
  </si>
  <si>
    <t>Event Time</t>
  </si>
  <si>
    <t>Event URL (if available)</t>
  </si>
  <si>
    <t>Expected # of Attendees</t>
  </si>
  <si>
    <t>Contact Information</t>
  </si>
  <si>
    <t>Name</t>
  </si>
  <si>
    <t>Department</t>
  </si>
  <si>
    <t>Email</t>
  </si>
  <si>
    <t>Phone Number</t>
  </si>
  <si>
    <t>Click here to visit the Green Hub For Associations page for tips to organize your event sustainably.</t>
  </si>
  <si>
    <r>
      <rPr>
        <b/>
        <sz val="22"/>
        <color rgb="FF00675A"/>
        <rFont val="Arial"/>
        <family val="2"/>
      </rPr>
      <t xml:space="preserve">Action </t>
    </r>
    <r>
      <rPr>
        <b/>
        <sz val="22"/>
        <color rgb="FF003095"/>
        <rFont val="Arial"/>
        <family val="2"/>
      </rPr>
      <t>Checklist</t>
    </r>
  </si>
  <si>
    <t>Part I. Communicating Sustainably Throughout the Event Process</t>
  </si>
  <si>
    <t>Help</t>
  </si>
  <si>
    <t>Setting a sustainability policy outright - and then amplifying this policy across all planning areas - will help minimize resource consumption, maximize reuse of materials, and spread awareness of the event's commitment to sustainability.</t>
  </si>
  <si>
    <t xml:space="preserve"> </t>
  </si>
  <si>
    <t>ACTION</t>
  </si>
  <si>
    <t>YOUR ANSWER</t>
  </si>
  <si>
    <t>SCORE</t>
  </si>
  <si>
    <t>AVAILABLE POINTS</t>
  </si>
  <si>
    <t>RESOURCES</t>
  </si>
  <si>
    <t>Column1</t>
  </si>
  <si>
    <t>Setting &amp; Implementing a Sustainability Policy</t>
  </si>
  <si>
    <t xml:space="preserve">C.1 </t>
  </si>
  <si>
    <t xml:space="preserve">Event planners set a sustainability policy for the event at the start of planning. </t>
  </si>
  <si>
    <t>Yes</t>
  </si>
  <si>
    <t>Click</t>
  </si>
  <si>
    <t>C.2</t>
  </si>
  <si>
    <t>Sustainability is discussed with vendors and incorporated into contract language, where appropriate.</t>
  </si>
  <si>
    <t>Choose answer</t>
  </si>
  <si>
    <t>C.3</t>
  </si>
  <si>
    <t xml:space="preserve">Exhibitors informed of sustainability policy and encouraged to use sustainable materials, such as recycled paper. </t>
  </si>
  <si>
    <t>C.4</t>
  </si>
  <si>
    <t>Sustainability awareness is part of the agenda or program on the day of your event.</t>
  </si>
  <si>
    <t>Promoting Sustainability</t>
  </si>
  <si>
    <t>C.5</t>
  </si>
  <si>
    <t>Event is promoted as a "Sustainable Event".</t>
  </si>
  <si>
    <t>Minimizing Printed Materials</t>
  </si>
  <si>
    <t>C.6</t>
  </si>
  <si>
    <t>Event is 100% paper-free</t>
  </si>
  <si>
    <t>C.7</t>
  </si>
  <si>
    <t>Eco-friendly printing techniques were used, such as vegetables based inks or double sided printing</t>
  </si>
  <si>
    <t>C.8</t>
  </si>
  <si>
    <t>Pre- and post-event communication/advertising is done electronically.</t>
  </si>
  <si>
    <t>C.9</t>
  </si>
  <si>
    <t>C.10</t>
  </si>
  <si>
    <t>Event has a mobile app, a website, such as Guidebook, or other method to minimize paper schedules and guides.</t>
  </si>
  <si>
    <t>C.11</t>
  </si>
  <si>
    <t xml:space="preserve">Printed promotional items exclude dates and utilize QR codes for adaptable content updates. </t>
  </si>
  <si>
    <t>C.12</t>
  </si>
  <si>
    <t>Name badges/lanyards are reusable and collected at end of event for recycling and/or re-use.</t>
  </si>
  <si>
    <t>C.13</t>
  </si>
  <si>
    <t>Printing is done on recycled material</t>
  </si>
  <si>
    <t>Minimizing "throw-away" culture through responsible purchasing</t>
  </si>
  <si>
    <t>C.15</t>
  </si>
  <si>
    <t>Environmentally responsible centerpieces and décor are used (if any used at all).</t>
  </si>
  <si>
    <t>C.16</t>
  </si>
  <si>
    <t>Giveaways and gifts are eliminated, or replaced with environmentally responsible options.</t>
  </si>
  <si>
    <t>C.17</t>
  </si>
  <si>
    <t>Single-use (plastic) items are eliminated.</t>
  </si>
  <si>
    <t>Communication Total</t>
  </si>
  <si>
    <t>Part II: Catering Your Event Sustainably</t>
  </si>
  <si>
    <t>Promoting sustainable food practices is integral to the resilience of our planet, its economies, and its people. We can improve human and environmental health by making well-informed, sustainable decisions.</t>
  </si>
  <si>
    <t>Does your event have food and beverages served? If 'yes' please answer the following questions</t>
  </si>
  <si>
    <t>F.1</t>
  </si>
  <si>
    <t>Sourcing Sustainable Food &amp; Beverages</t>
  </si>
  <si>
    <t>F.2</t>
  </si>
  <si>
    <t>If the event provides catering services, the caterer selection includes criteria concerning its sustainable practices.</t>
  </si>
  <si>
    <t>F.3</t>
  </si>
  <si>
    <t>Event planners prioritize suppliers that are closer to the event location to reduce transportation emissions.</t>
  </si>
  <si>
    <t>F.4</t>
  </si>
  <si>
    <t>Event planners have a plan to ensure surplus food is utilized responsibly or reduce surplus food.</t>
  </si>
  <si>
    <t>F.5</t>
  </si>
  <si>
    <t>Food, products, and/or ingredients served at the event are grown/produced locally (within the Netherlands).</t>
  </si>
  <si>
    <t>F.6</t>
  </si>
  <si>
    <t>Food, products, and/or ingredients served at the event are seasonal.</t>
  </si>
  <si>
    <t>F.7</t>
  </si>
  <si>
    <t>Food, products, and/or ingredients served at the event are certified organic.</t>
  </si>
  <si>
    <t>F.8</t>
  </si>
  <si>
    <t>Tea and/or coffee served at the event is certified Fair Trade and/or organic.</t>
  </si>
  <si>
    <t>F.9</t>
  </si>
  <si>
    <t>Attendees can select and eat vegetarian and/or vegan options.</t>
  </si>
  <si>
    <t>Sustainable Packaging/Serving Methods</t>
  </si>
  <si>
    <t>F.10</t>
  </si>
  <si>
    <t>Event has no bottled or canned beverages handed out.</t>
  </si>
  <si>
    <t>F.11</t>
  </si>
  <si>
    <t>Food and condiments served in bulk rather than single-serving containers.</t>
  </si>
  <si>
    <t>F.12</t>
  </si>
  <si>
    <t>Food and condiments served in reusable or compostable dishware.</t>
  </si>
  <si>
    <t>F.13</t>
  </si>
  <si>
    <t>Sustainable cutlery provided to all attendees.</t>
  </si>
  <si>
    <t>Catering Total</t>
  </si>
  <si>
    <t>Part III: Lowering Your Event's Energy &amp; Transit Footprint</t>
  </si>
  <si>
    <t>More sustainable energy and transportation can help lower event costs, reduce negative ecological impact, and create a healthier, more comfortable event space.</t>
  </si>
  <si>
    <t>Resources</t>
  </si>
  <si>
    <t>Venue &amp; Accommodation</t>
  </si>
  <si>
    <t>E.1</t>
  </si>
  <si>
    <t>Event is held in a venue chosen for its energy efficiency and sustainable amenities, i.e. a LED-certified building, a space with natural lighting, or outdoors.</t>
  </si>
  <si>
    <t>E.2</t>
  </si>
  <si>
    <t>The event source any of its energy from renewable sources, such as wind or solar power</t>
  </si>
  <si>
    <t>E.3</t>
  </si>
  <si>
    <t>Eco-friendly A-label devices (e.g. a dishwasher) are used.</t>
  </si>
  <si>
    <t>E.4</t>
  </si>
  <si>
    <t>Measures are in place to ensure that lights are turned off when nobody is present.</t>
  </si>
  <si>
    <t>E.5</t>
  </si>
  <si>
    <t>​Large events ⇒ contact CFM on possibilities with sustainable generators for events instead of renting unsustainable diesel generators from external organizations.</t>
  </si>
  <si>
    <t>Transit Options</t>
  </si>
  <si>
    <t>E.6</t>
  </si>
  <si>
    <t>Venue is accessible by foot, bicycle, or regional public transit from accomodation.</t>
  </si>
  <si>
    <t>E.7</t>
  </si>
  <si>
    <t>Attendees encouraged to take public transit, bike, or walk to event and provided with info, as appropriate.</t>
  </si>
  <si>
    <t>E.8</t>
  </si>
  <si>
    <t>Shuttle, carpool, group walks, and/or bike rides are arranged for transportation to, from, and/or during events.</t>
  </si>
  <si>
    <t>E.9</t>
  </si>
  <si>
    <t>The event provide options for remote or virtual attendance to reduce the need for physical travel</t>
  </si>
  <si>
    <t>Energy &amp; Transit Total</t>
  </si>
  <si>
    <t>Part IV: Managing Materials &amp; Waste Sustainably</t>
  </si>
  <si>
    <t xml:space="preserve">Successful sustainable waste management diverts materials from landfills and incineration by minimizing resource consumption and maximizing reuse. </t>
  </si>
  <si>
    <t>Divert Waste from Landfill</t>
  </si>
  <si>
    <t>W.1</t>
  </si>
  <si>
    <t>Event is zero-landfill (no trash is generated at event) (If it is, then anwer N/A to questions W.2-W.5)</t>
  </si>
  <si>
    <t>W.2</t>
  </si>
  <si>
    <t>Recycling stations available throughout the event venue for attendees to separate recyclables from non-recyclables</t>
  </si>
  <si>
    <t>W.3</t>
  </si>
  <si>
    <t xml:space="preserve">All waste streams have clear signage and instructions to avoid contamination </t>
  </si>
  <si>
    <t>W.4</t>
  </si>
  <si>
    <t>The event has composting programs for organic waste, such as food scraps and biodegradable materials</t>
  </si>
  <si>
    <t>W.5</t>
  </si>
  <si>
    <t>There are efforts to promote the reuse of materials (such as decorations or promotional items) for future events</t>
  </si>
  <si>
    <t>Minimize Resource Consumption</t>
  </si>
  <si>
    <t>W.6</t>
  </si>
  <si>
    <t>Bare tables, reusable linens, or recyclable butcher paper are used as tablecloths instead of disposable linens.</t>
  </si>
  <si>
    <t>W.7</t>
  </si>
  <si>
    <t>Attendees pre-register or RSVP to limit over-purchasing.</t>
  </si>
  <si>
    <t>Education</t>
  </si>
  <si>
    <t>W.8</t>
  </si>
  <si>
    <t>Volunteers and/or staff trained in proper waste disposal and items to reuse (lanyards, badges, signage, other).</t>
  </si>
  <si>
    <t>W.9</t>
  </si>
  <si>
    <t>Volunteers and/or staff assigned as waste monitors during event.</t>
  </si>
  <si>
    <t>W.10</t>
  </si>
  <si>
    <t>Event attendees are educated/instructed about sustainable waste management practices used in the event</t>
  </si>
  <si>
    <t>Waste Total</t>
  </si>
  <si>
    <t>Part V: Innovation Lab</t>
  </si>
  <si>
    <r>
      <rPr>
        <b/>
        <sz val="12"/>
        <color theme="1"/>
        <rFont val="Arial"/>
        <family val="2"/>
      </rPr>
      <t>Instructions:</t>
    </r>
    <r>
      <rPr>
        <sz val="12"/>
        <color theme="1"/>
        <rFont val="Arial"/>
        <family val="2"/>
      </rPr>
      <t xml:space="preserve"> Did you come up with a creative idea along the way? Describe your innovative sustainable actions that are not covered by the items above. The Office of Sustainability will award points for each innovation item that offers a creative solution to sustainability challenges. Most innovative ideas will be worth 1 point and will be used to improve the sustainability advice given by the Green Hub. We will add the points to your final score.</t>
    </r>
  </si>
  <si>
    <t>What is this?</t>
  </si>
  <si>
    <t>BRONZE</t>
  </si>
  <si>
    <t>Value</t>
  </si>
  <si>
    <t>SILVER</t>
  </si>
  <si>
    <t xml:space="preserve">Pointer </t>
  </si>
  <si>
    <t>GOLD</t>
  </si>
  <si>
    <t>Total</t>
  </si>
  <si>
    <t>Score</t>
  </si>
  <si>
    <t>For Office Use only:</t>
  </si>
  <si>
    <r>
      <rPr>
        <b/>
        <sz val="28"/>
        <color rgb="FF00675A"/>
        <rFont val="Arial"/>
        <family val="2"/>
      </rPr>
      <t>Score</t>
    </r>
    <r>
      <rPr>
        <b/>
        <sz val="28"/>
        <color rgb="FF003095"/>
        <rFont val="Arial"/>
        <family val="2"/>
      </rPr>
      <t>card</t>
    </r>
  </si>
  <si>
    <t>Once you complete checklist, your score will appear below. You are only scored on actions that are applicable to your event.</t>
  </si>
  <si>
    <t>CATEGORY</t>
  </si>
  <si>
    <t>TOTAL  APPLICABLE POINTS</t>
  </si>
  <si>
    <t>TOTAL POSSIBLE POINTS</t>
  </si>
  <si>
    <t>Communication</t>
  </si>
  <si>
    <t>Catering</t>
  </si>
  <si>
    <t>Energy &amp; Transit</t>
  </si>
  <si>
    <t>Material</t>
  </si>
  <si>
    <t>Innovation</t>
  </si>
  <si>
    <t>Total Score</t>
  </si>
  <si>
    <r>
      <rPr>
        <b/>
        <sz val="14"/>
        <color rgb="FF003095"/>
        <rFont val="Arial"/>
        <family val="2"/>
      </rPr>
      <t>Almost done, remember:</t>
    </r>
    <r>
      <rPr>
        <sz val="14"/>
        <color rgb="FF003095"/>
        <rFont val="Arial"/>
        <family val="2"/>
      </rPr>
      <t xml:space="preserve"> </t>
    </r>
    <r>
      <rPr>
        <sz val="14"/>
        <color rgb="FF000000"/>
        <rFont val="Arial"/>
        <family val="2"/>
      </rPr>
      <t xml:space="preserve">Once you have completed this form, send it to </t>
    </r>
    <r>
      <rPr>
        <b/>
        <u/>
        <sz val="14"/>
        <color rgb="FF003095"/>
        <rFont val="Arial"/>
        <family val="2"/>
      </rPr>
      <t>operational-greenhub@utwente.nl</t>
    </r>
    <r>
      <rPr>
        <sz val="14"/>
        <color rgb="FF003095"/>
        <rFont val="Arial"/>
        <family val="2"/>
      </rPr>
      <t xml:space="preserve"> </t>
    </r>
    <r>
      <rPr>
        <sz val="14"/>
        <color rgb="FF000000"/>
        <rFont val="Arial"/>
        <family val="2"/>
      </rPr>
      <t>for final review and official sustainable event certification. You're on your way to a sustainable event!</t>
    </r>
  </si>
  <si>
    <t>Curious how we score? Here's the scoring criteria:</t>
  </si>
  <si>
    <t xml:space="preserve">Bronze Level = Minimum 40% of applicable points </t>
  </si>
  <si>
    <t xml:space="preserve">Silver Level = Minimum 75% of applicable points </t>
  </si>
  <si>
    <t xml:space="preserve">Gold Level = Minimum 90% of applicable points </t>
  </si>
  <si>
    <t>You are only scored on actions that are applicable to your event. If the action is not applicable, choose N/A.</t>
  </si>
  <si>
    <t>Drop down menu Options</t>
  </si>
  <si>
    <t>C5:</t>
  </si>
  <si>
    <t>All</t>
  </si>
  <si>
    <t>No advertisement done at all</t>
  </si>
  <si>
    <t>Advertisement done via offline promotion (word of mouth only)</t>
  </si>
  <si>
    <t>Some</t>
  </si>
  <si>
    <t>None</t>
  </si>
  <si>
    <t>C12:</t>
  </si>
  <si>
    <t>C14</t>
  </si>
  <si>
    <t>No</t>
  </si>
  <si>
    <t>C8</t>
  </si>
  <si>
    <t>C10</t>
  </si>
  <si>
    <t>N/A</t>
  </si>
  <si>
    <t>C3</t>
  </si>
  <si>
    <t>F1</t>
  </si>
  <si>
    <t xml:space="preserve">None </t>
  </si>
  <si>
    <t>None are provided</t>
  </si>
  <si>
    <t>Are provided</t>
  </si>
  <si>
    <t>Plan to reduce it</t>
  </si>
  <si>
    <t xml:space="preserve">Plan to utilize it </t>
  </si>
  <si>
    <t>Both</t>
  </si>
  <si>
    <t>Event is online</t>
  </si>
  <si>
    <t>Signage with lists &amp; pics</t>
  </si>
  <si>
    <t>Just words</t>
  </si>
  <si>
    <t>C62</t>
  </si>
  <si>
    <t>Event URL</t>
  </si>
  <si>
    <t xml:space="preserve">C.2 </t>
  </si>
  <si>
    <t xml:space="preserve">C.3 </t>
  </si>
  <si>
    <t xml:space="preserve">C.4 </t>
  </si>
  <si>
    <t xml:space="preserve">W.1 </t>
  </si>
  <si>
    <t xml:space="preserve">W.2 </t>
  </si>
  <si>
    <t xml:space="preserve">W.3 </t>
  </si>
  <si>
    <t xml:space="preserve">W.4 </t>
  </si>
  <si>
    <t xml:space="preserve">W.5 </t>
  </si>
  <si>
    <t xml:space="preserve">W.6 </t>
  </si>
  <si>
    <t xml:space="preserve">W.7 </t>
  </si>
  <si>
    <t xml:space="preserve">W.8 </t>
  </si>
  <si>
    <t xml:space="preserve">W.9 </t>
  </si>
  <si>
    <t>Return to Checklist</t>
  </si>
  <si>
    <t>Still have a question? Email: operational-greenhub@utwente.nl</t>
  </si>
  <si>
    <t>Helpful Resources &amp; Clarification</t>
  </si>
  <si>
    <t>Resources &amp; Tips</t>
  </si>
  <si>
    <t>C.1</t>
  </si>
  <si>
    <r>
      <rPr>
        <b/>
        <sz val="12"/>
        <color theme="1"/>
        <rFont val="Arial"/>
        <family val="2"/>
      </rPr>
      <t>Policy:</t>
    </r>
    <r>
      <rPr>
        <sz val="12"/>
        <color theme="1"/>
        <rFont val="Arial"/>
        <family val="2"/>
      </rPr>
      <t xml:space="preserve"> Set a policy or overall goal by agreeing on a statement. For example: "The Orientation Committee is committed to organizing an environmentally responsible event for incoming students while working within our organization's financial constraints."</t>
    </r>
  </si>
  <si>
    <r>
      <rPr>
        <b/>
        <sz val="12"/>
        <color theme="1"/>
        <rFont val="Arial"/>
        <family val="2"/>
      </rPr>
      <t xml:space="preserve">Vendors/Contracts: </t>
    </r>
    <r>
      <rPr>
        <sz val="12"/>
        <color theme="1"/>
        <rFont val="Arial"/>
        <family val="2"/>
      </rPr>
      <t>Make sure to communicate your sustainability policy with relevant vendors/contractors to make sure that the contracts include specific criteria for the work and products provided for the event.</t>
    </r>
  </si>
  <si>
    <r>
      <rPr>
        <b/>
        <sz val="12"/>
        <color theme="1"/>
        <rFont val="Arial"/>
        <family val="2"/>
      </rPr>
      <t xml:space="preserve">Sustainability Awareness: </t>
    </r>
    <r>
      <rPr>
        <sz val="12"/>
        <color theme="1"/>
        <rFont val="Arial"/>
        <family val="2"/>
      </rPr>
      <t>Include sustainability as an agenda item during the event, even if it is just a brief "sustainability moment" at the beginning of the event, during breaks, or before and after lunch. Be creative and use this time as an opportunity for important reminders about waste, shuttles, paper usage, etc.</t>
    </r>
  </si>
  <si>
    <r>
      <rPr>
        <b/>
        <sz val="12"/>
        <color theme="1"/>
        <rFont val="Arial"/>
        <family val="2"/>
      </rPr>
      <t>Promotion:</t>
    </r>
    <r>
      <rPr>
        <sz val="12"/>
        <color theme="1"/>
        <rFont val="Arial"/>
        <family val="2"/>
      </rPr>
      <t xml:space="preserve"> In all event communications, promote the event as a "Sustainable Event" using the logo provided to you by the Office of Sustainability at the point of certification.</t>
    </r>
  </si>
  <si>
    <r>
      <rPr>
        <b/>
        <sz val="12"/>
        <color theme="1"/>
        <rFont val="Arial"/>
        <family val="2"/>
      </rPr>
      <t>Electronic advertising</t>
    </r>
    <r>
      <rPr>
        <sz val="12"/>
        <color theme="1"/>
        <rFont val="Arial"/>
        <family val="2"/>
      </rPr>
      <t xml:space="preserve">: Instead of paper, use electronic communication, such as email, social media, calendars, infinite display panels, and lecture series committee displays. Instructions on posting your event on the infinite display panels and lecture series committee displays can be found here. </t>
    </r>
  </si>
  <si>
    <t>https://su.utwente.nl/en/union-services/associations/led-screens/</t>
  </si>
  <si>
    <r>
      <rPr>
        <b/>
        <sz val="12"/>
        <color theme="1"/>
        <rFont val="Arial"/>
        <family val="2"/>
      </rPr>
      <t>Pre/post event communication:</t>
    </r>
    <r>
      <rPr>
        <sz val="12"/>
        <color theme="1"/>
        <rFont val="Arial"/>
        <family val="2"/>
      </rPr>
      <t xml:space="preserve"> Use services such as Evite, Facebook, Doodle, and Surveymonkey to communicate electronically.</t>
    </r>
  </si>
  <si>
    <r>
      <rPr>
        <b/>
        <sz val="12"/>
        <color theme="1"/>
        <rFont val="Arial"/>
        <family val="2"/>
      </rPr>
      <t>Mobile app:</t>
    </r>
    <r>
      <rPr>
        <sz val="12"/>
        <color theme="1"/>
        <rFont val="Arial"/>
        <family val="2"/>
      </rPr>
      <t xml:space="preserve"> Guidebook is one example of a Mobile App that can help reduce consumption at your event and streamline information for your attendees. Visit the Guidebook website to learn more. Found another App? Let us know!</t>
    </r>
  </si>
  <si>
    <t>http://guidebook.com/</t>
  </si>
  <si>
    <r>
      <rPr>
        <b/>
        <sz val="12"/>
        <rFont val="Arial"/>
        <family val="2"/>
      </rPr>
      <t xml:space="preserve">Promotional Items: </t>
    </r>
    <r>
      <rPr>
        <sz val="12"/>
        <rFont val="Arial"/>
        <family val="2"/>
      </rPr>
      <t>Reduction of printed posters and flyers by using a laminated QR-code that forwards the scanner to promotional material in the cloud or in the internet. There are ample services that provide QR codes on the internet.</t>
    </r>
  </si>
  <si>
    <r>
      <rPr>
        <b/>
        <sz val="12"/>
        <color theme="1"/>
        <rFont val="Arial"/>
        <family val="2"/>
      </rPr>
      <t xml:space="preserve">Paper-free: </t>
    </r>
    <r>
      <rPr>
        <sz val="12"/>
        <color theme="1"/>
        <rFont val="Arial"/>
        <family val="2"/>
      </rPr>
      <t>Follow actions C.5-C.6 and C.8 to make your event paper-free. In addition, ensure that any activities and attendees use no additional paper.</t>
    </r>
  </si>
  <si>
    <r>
      <rPr>
        <b/>
        <sz val="12"/>
        <color theme="1"/>
        <rFont val="Arial"/>
        <family val="2"/>
      </rPr>
      <t>Name badges</t>
    </r>
    <r>
      <rPr>
        <sz val="12"/>
        <color theme="1"/>
        <rFont val="Arial"/>
        <family val="2"/>
      </rPr>
      <t>: Using reusable name cards and badges reduces materials that end up in landfills and the unnecessary transportation and consumption of materials.</t>
    </r>
  </si>
  <si>
    <r>
      <rPr>
        <b/>
        <sz val="12"/>
        <color theme="1"/>
        <rFont val="Arial"/>
        <family val="2"/>
      </rPr>
      <t xml:space="preserve">Exhibitors: </t>
    </r>
    <r>
      <rPr>
        <sz val="12"/>
        <color theme="1"/>
        <rFont val="Arial"/>
        <family val="2"/>
      </rPr>
      <t xml:space="preserve">If your event has exhibitors, encourage them to use materials such as recycled paper and vegetable-based printer inks and  environmentally responsible giveaways, such as reusable water bottles, shopping bags, or other items that replace disposables. </t>
    </r>
  </si>
  <si>
    <r>
      <rPr>
        <b/>
        <sz val="12"/>
        <color theme="1"/>
        <rFont val="Arial"/>
        <family val="2"/>
      </rPr>
      <t xml:space="preserve">Recycled content: </t>
    </r>
    <r>
      <rPr>
        <sz val="12"/>
        <color theme="1"/>
        <rFont val="Arial"/>
        <family val="2"/>
      </rPr>
      <t xml:space="preserve"> Post-consumer recycled material is better than pre-consumer recycled material because it makes use of waste that people have used and disposed of and would otherwise be placed in a landfill. For post-consumer recycled content, the higher the percentage, the better. Also, look for paper that is Processed Chlorine Free (PCF) and Forest Stewardship Council (FSC) or Sustainable Forestry Initiative (SFI) certified.</t>
    </r>
  </si>
  <si>
    <r>
      <rPr>
        <b/>
        <sz val="12"/>
        <color theme="1"/>
        <rFont val="Arial"/>
        <family val="2"/>
      </rPr>
      <t xml:space="preserve">Centerpieces and décor: </t>
    </r>
    <r>
      <rPr>
        <sz val="12"/>
        <color theme="1"/>
        <rFont val="Arial"/>
        <family val="2"/>
      </rPr>
      <t>Environmentally responsible options include reusable décor, fresh fruit, or live plants, which reduce materials that end up in landfills. Be creative!</t>
    </r>
  </si>
  <si>
    <t>C.14</t>
  </si>
  <si>
    <r>
      <rPr>
        <b/>
        <sz val="12"/>
        <color theme="1"/>
        <rFont val="Arial"/>
        <family val="2"/>
      </rPr>
      <t>Giveaways and gifts:</t>
    </r>
    <r>
      <rPr>
        <sz val="12"/>
        <color theme="1"/>
        <rFont val="Arial"/>
        <family val="2"/>
      </rPr>
      <t xml:space="preserve">  Environmentally responsible giveaways can include: reusable water bottles, shopping bags, or other items that replace disposables. Also, centerpieces (for example, live plants) can double as giveaways and result in cost savings.</t>
    </r>
  </si>
  <si>
    <r>
      <rPr>
        <b/>
        <sz val="12"/>
        <color theme="1"/>
        <rFont val="Arial"/>
        <family val="2"/>
      </rPr>
      <t>Single-use material:</t>
    </r>
    <r>
      <rPr>
        <sz val="12"/>
        <color theme="1"/>
        <rFont val="Arial"/>
        <family val="2"/>
      </rPr>
      <t xml:space="preserve"> Opt for biodegradable alternatives or rent the objects. Think of compostable cutlery or a tent for an outdoor stand. Visit the PlasticFreeJuly website to read their article on reusables at events!  Found other material? Let us know! 
https://www.plasticfreejuly.org/get-involved/what-you-can-do/reusables-at-events/</t>
    </r>
  </si>
  <si>
    <r>
      <rPr>
        <b/>
        <sz val="12"/>
        <color theme="1"/>
        <rFont val="Arial"/>
        <family val="2"/>
      </rPr>
      <t xml:space="preserve">Sustainable caterer: </t>
    </r>
    <r>
      <rPr>
        <sz val="12"/>
        <color theme="1"/>
        <rFont val="Arial"/>
        <family val="2"/>
      </rPr>
      <t>Take the caterer's sustainable practices into account when opting for a caterer that suits your event. Do not hesitate to contact the caterer on their sustainable practices if they do not provide information on their website.</t>
    </r>
  </si>
  <si>
    <r>
      <rPr>
        <b/>
        <sz val="12"/>
        <color theme="1"/>
        <rFont val="Arial"/>
        <family val="2"/>
      </rPr>
      <t xml:space="preserve">Local: </t>
    </r>
    <r>
      <rPr>
        <sz val="12"/>
        <color theme="1"/>
        <rFont val="Arial"/>
        <family val="2"/>
      </rPr>
      <t>Food grown within the Netherlands or adjacent countries is ideal. Eating local food reduces transportation emissions and keeps more of your dollars in the local community. In case you hired Appel for the catering services, please select "Some".</t>
    </r>
  </si>
  <si>
    <r>
      <rPr>
        <b/>
        <sz val="12"/>
        <color theme="1"/>
        <rFont val="Arial"/>
        <family val="2"/>
      </rPr>
      <t xml:space="preserve">Seasonal: </t>
    </r>
    <r>
      <rPr>
        <sz val="12"/>
        <color theme="1"/>
        <rFont val="Arial"/>
        <family val="2"/>
      </rPr>
      <t>Food can be cultivated in unnatural environments, such as the artificial exotic environment provided in a greenhouse that requires ample energy. However, such food often has a much greater environmental costs or footprint compared to the same food when produced in the natural environment. Eating seasonal food reduces energy usage. In case you hired Appel for the catering services, please select "Some".</t>
    </r>
  </si>
  <si>
    <r>
      <rPr>
        <b/>
        <sz val="12"/>
        <color theme="1"/>
        <rFont val="Arial"/>
        <family val="2"/>
      </rPr>
      <t>Organic:</t>
    </r>
    <r>
      <rPr>
        <sz val="12"/>
        <color theme="1"/>
        <rFont val="Arial"/>
        <family val="2"/>
      </rPr>
      <t xml:space="preserve"> Eating organic food, identified by the EU biolabel, results in lower pesticide and herbicide use and less antibiotic overuse. Click </t>
    </r>
    <r>
      <rPr>
        <b/>
        <sz val="12"/>
        <color theme="1"/>
        <rFont val="Arial"/>
        <family val="2"/>
      </rPr>
      <t>below</t>
    </r>
    <r>
      <rPr>
        <sz val="12"/>
        <color theme="1"/>
        <rFont val="Arial"/>
        <family val="2"/>
      </rPr>
      <t xml:space="preserve"> for more info about organic food and the EU biolabel from the official european union website. In case you hired Appel for the catering services, please select "Some".</t>
    </r>
  </si>
  <si>
    <t>https://ec.europa.eu/info/food-farming-fisheries/farming/organic-farming/organic-logo_en</t>
  </si>
  <si>
    <r>
      <rPr>
        <b/>
        <sz val="12"/>
        <color theme="1"/>
        <rFont val="Arial"/>
        <family val="2"/>
      </rPr>
      <t>Tea/coffee:</t>
    </r>
    <r>
      <rPr>
        <sz val="12"/>
        <color theme="1"/>
        <rFont val="Arial"/>
        <family val="2"/>
      </rPr>
      <t xml:space="preserve"> Fair Trade products come from farmers and workers who are justly compensated, work under fair labor conditions, and use sustainable farming methods. In case you hired Appel for the catering services, please select "Fair Trade or Organic". For more info, access the link below.</t>
    </r>
  </si>
  <si>
    <t>https://www.fairtrade.net/about/fairtrade-marks</t>
  </si>
  <si>
    <r>
      <rPr>
        <b/>
        <sz val="12"/>
        <color theme="1"/>
        <rFont val="Arial"/>
        <family val="2"/>
      </rPr>
      <t xml:space="preserve">Vegetarian/vegan: </t>
    </r>
    <r>
      <rPr>
        <sz val="12"/>
        <color theme="1"/>
        <rFont val="Arial"/>
        <family val="2"/>
      </rPr>
      <t>Meat has a higher carbon footprint than vegetarian/vegan food. If a fully vegetarian event is not possible, even a reduction in meat can help reduce the environmental impact of event. To read more on this, check out this article "Food-Miles and the Relative Climate Impacts of Food Choices in the United States" from the journal Environmental Science &amp; Technology.</t>
    </r>
  </si>
  <si>
    <t>http://pubs.acs.org/doi/pdf/10.1021/es702969f</t>
  </si>
  <si>
    <r>
      <rPr>
        <b/>
        <sz val="12"/>
        <color theme="1"/>
        <rFont val="Arial"/>
        <family val="2"/>
      </rPr>
      <t>Bottled water:</t>
    </r>
    <r>
      <rPr>
        <sz val="12"/>
        <color theme="1"/>
        <rFont val="Arial"/>
        <family val="2"/>
      </rPr>
      <t xml:space="preserve"> Communicate with your caterer prior to the event to ensure there are no single-serving bottled water (or beverages if possible) at the event. Instead, request pitchers or large water dispensers. Ask that they specify this in writing in their contract with you.</t>
    </r>
  </si>
  <si>
    <r>
      <rPr>
        <b/>
        <sz val="12"/>
        <color theme="1"/>
        <rFont val="Arial"/>
        <family val="2"/>
      </rPr>
      <t>Bulk serving containers:</t>
    </r>
    <r>
      <rPr>
        <sz val="12"/>
        <color theme="1"/>
        <rFont val="Arial"/>
        <family val="2"/>
      </rPr>
      <t xml:space="preserve"> Communicate with your caterer prior to the event to ensure food and condiments are served in bulk containers to minimize packaging. For example: request a carafe of milk instead of single-serving milk pods, platters instead of individually boxed lunches, and a reusable container of sugar instead of individual sugar packets; avoid single-serving bags of chips. Ask that they specify this in writing in their contract with you.</t>
    </r>
  </si>
  <si>
    <r>
      <rPr>
        <b/>
        <sz val="12"/>
        <color theme="1"/>
        <rFont val="Arial"/>
        <family val="2"/>
      </rPr>
      <t xml:space="preserve">Serving dishes: </t>
    </r>
    <r>
      <rPr>
        <sz val="12"/>
        <color theme="1"/>
        <rFont val="Arial"/>
        <family val="2"/>
      </rPr>
      <t>Communicate with your caterer prior to the event to ensure food and condiments are served in reusable or compostable dishware. Ask that they specify this in writing in their contract with you.</t>
    </r>
  </si>
  <si>
    <r>
      <t>Sustainable Dishware:</t>
    </r>
    <r>
      <rPr>
        <sz val="12"/>
        <color theme="1"/>
        <rFont val="Arial"/>
        <family val="2"/>
      </rPr>
      <t xml:space="preserve"> Reusable dishware is ideal. If reusable dishware is not appropriate for your event, purchase compostable dishware and compost it appropriately.</t>
    </r>
  </si>
  <si>
    <r>
      <t>BYO Dishware:</t>
    </r>
    <r>
      <rPr>
        <sz val="12"/>
        <color theme="1"/>
        <rFont val="Arial"/>
        <family val="2"/>
      </rPr>
      <t xml:space="preserve"> Include this detail in the registration process, event reminder email, or other pre-event information.</t>
    </r>
  </si>
  <si>
    <r>
      <rPr>
        <b/>
        <sz val="12"/>
        <color theme="1"/>
        <rFont val="Arial"/>
        <family val="2"/>
      </rPr>
      <t xml:space="preserve">Labeling: </t>
    </r>
    <r>
      <rPr>
        <sz val="12"/>
        <color theme="1"/>
        <rFont val="Arial"/>
        <family val="2"/>
      </rPr>
      <t>Clearly labeling food items (i.e. vegetarian, vegan, gluten-free, or local) creates transparency, builds a connection with food, and highlights products from local farms. It also minimizes waste by fully informing people who have dietary restrictions.</t>
    </r>
  </si>
  <si>
    <r>
      <t>Leftovers:</t>
    </r>
    <r>
      <rPr>
        <sz val="12"/>
        <color theme="1"/>
        <rFont val="Arial"/>
        <family val="2"/>
      </rPr>
      <t xml:space="preserve"> Collect the leftovers from an event and note the volumes to optimize the food to visitor ratio for your next event(s).</t>
    </r>
  </si>
  <si>
    <t xml:space="preserve">Helpful Resources &amp; Clarification </t>
  </si>
  <si>
    <r>
      <rPr>
        <b/>
        <sz val="12"/>
        <color rgb="FF000000"/>
        <rFont val="Arial"/>
        <family val="2"/>
      </rPr>
      <t xml:space="preserve">Energy efficiency: </t>
    </r>
    <r>
      <rPr>
        <sz val="12"/>
        <color rgb="FF000000"/>
        <rFont val="Arial"/>
        <family val="2"/>
      </rPr>
      <t>Use outdoor locations if possible. Outdoor events are more energy-efficient as they do not use lighting, electricity, heating, or cooling.</t>
    </r>
  </si>
  <si>
    <r>
      <rPr>
        <b/>
        <sz val="12"/>
        <color theme="1"/>
        <rFont val="Arial"/>
        <family val="2"/>
      </rPr>
      <t xml:space="preserve">Proximity to accommodations: </t>
    </r>
    <r>
      <rPr>
        <sz val="12"/>
        <color theme="1"/>
        <rFont val="Arial"/>
        <family val="2"/>
      </rPr>
      <t>Hosting the event less than 1.5km from provided accommodations means attendees are more likely to walk or use public transportation to travel to the event, which reduces transportation emissions.</t>
    </r>
  </si>
  <si>
    <r>
      <rPr>
        <b/>
        <sz val="12"/>
        <color rgb="FF000000"/>
        <rFont val="Arial"/>
        <family val="2"/>
      </rPr>
      <t xml:space="preserve">Proximity to transit: </t>
    </r>
    <r>
      <rPr>
        <sz val="12"/>
        <color rgb="FF000000"/>
        <rFont val="Arial"/>
        <family val="2"/>
      </rPr>
      <t xml:space="preserve">Ensuring the event is accessible by foot, bicycle, or public transportation minimizes transportation emissions and can boost human health. </t>
    </r>
  </si>
  <si>
    <r>
      <rPr>
        <b/>
        <sz val="12"/>
        <color rgb="FF000000"/>
        <rFont val="Arial"/>
        <family val="2"/>
      </rPr>
      <t>Information on transit:</t>
    </r>
    <r>
      <rPr>
        <sz val="12"/>
        <color rgb="FF000000"/>
        <rFont val="Arial"/>
        <family val="2"/>
      </rPr>
      <t xml:space="preserve"> Provide attendees with location, schedule, and cost for all modes of public and alternative transportation.</t>
    </r>
  </si>
  <si>
    <r>
      <t xml:space="preserve">Sustainable travel arrangements: </t>
    </r>
    <r>
      <rPr>
        <sz val="12"/>
        <color theme="1"/>
        <rFont val="Arial"/>
        <family val="2"/>
      </rPr>
      <t>If you arrange travel for attendees, do so sustainably. Arrange bikes or public transport so that people don't go by car individually.</t>
    </r>
  </si>
  <si>
    <r>
      <rPr>
        <b/>
        <sz val="12"/>
        <rFont val="Arial"/>
        <family val="2"/>
      </rPr>
      <t>Virtual attendance:</t>
    </r>
    <r>
      <rPr>
        <sz val="12"/>
        <rFont val="Arial"/>
        <family val="2"/>
      </rPr>
      <t xml:space="preserve"> Virtual attendance reduces transportation emissions. Air travel has a particularly large carbon footprint. For example, one round-trip flight from Boston to Seattle generates about as much carbon dioxide emissions (1.8 metric tons) per passenger as a year of commuting 16 kilometers each way in a medium car. Click</t>
    </r>
    <r>
      <rPr>
        <sz val="12"/>
        <color theme="4" tint="-0.499984740745262"/>
        <rFont val="Arial"/>
        <family val="2"/>
      </rPr>
      <t xml:space="preserve"> </t>
    </r>
    <r>
      <rPr>
        <u/>
        <sz val="12"/>
        <color rgb="FF0000FF"/>
        <rFont val="Arial"/>
        <family val="2"/>
      </rPr>
      <t>here</t>
    </r>
    <r>
      <rPr>
        <sz val="12"/>
        <color theme="4" tint="-0.499984740745262"/>
        <rFont val="Arial"/>
        <family val="2"/>
      </rPr>
      <t xml:space="preserve"> </t>
    </r>
    <r>
      <rPr>
        <sz val="12"/>
        <rFont val="Arial"/>
        <family val="2"/>
      </rPr>
      <t>for more info.</t>
    </r>
  </si>
  <si>
    <r>
      <t xml:space="preserve">Turning lights off: </t>
    </r>
    <r>
      <rPr>
        <sz val="12"/>
        <color rgb="FF000000"/>
        <rFont val="Arial"/>
        <family val="2"/>
      </rPr>
      <t>Lights use energy! Turn them off when they're not needed.</t>
    </r>
  </si>
  <si>
    <r>
      <t>Sustainable generators: The c</t>
    </r>
    <r>
      <rPr>
        <sz val="12"/>
        <color theme="1"/>
        <rFont val="Arial"/>
        <family val="2"/>
      </rPr>
      <t>ampus facility management has sustainable generators available from events. Contact them to use these, instead of renting non-sustainable generators from external parties.</t>
    </r>
  </si>
  <si>
    <r>
      <t>Eco-friendly devices:</t>
    </r>
    <r>
      <rPr>
        <sz val="12"/>
        <color rgb="FF000000"/>
        <rFont val="Arial"/>
        <family val="2"/>
      </rPr>
      <t xml:space="preserve"> Make sure any devices you use don't require more energy than needed. You can base this on the energy label of the device.</t>
    </r>
    <r>
      <rPr>
        <b/>
        <sz val="12"/>
        <color rgb="FF000000"/>
        <rFont val="Arial"/>
        <family val="2"/>
      </rPr>
      <t xml:space="preserve"> </t>
    </r>
    <r>
      <rPr>
        <sz val="12"/>
        <color rgb="FF000000"/>
        <rFont val="Arial"/>
        <family val="2"/>
      </rPr>
      <t>See https://www.energielabel.nl/</t>
    </r>
  </si>
  <si>
    <t>Part IV: MATERIALS &amp; WASTE</t>
  </si>
  <si>
    <r>
      <t>Waste seperation:</t>
    </r>
    <r>
      <rPr>
        <sz val="12"/>
        <color theme="1"/>
        <rFont val="Arial"/>
        <family val="2"/>
      </rPr>
      <t xml:space="preserve"> Separate any waste produced. Make sure this is also clear for your attendees. Any waste that is not recycled will be burned, which is not an efficient use of the items.</t>
    </r>
  </si>
  <si>
    <r>
      <rPr>
        <b/>
        <sz val="12"/>
        <color theme="1"/>
        <rFont val="Arial"/>
        <family val="2"/>
      </rPr>
      <t xml:space="preserve">Signage: </t>
    </r>
    <r>
      <rPr>
        <sz val="12"/>
        <color theme="1"/>
        <rFont val="Arial"/>
        <family val="2"/>
      </rPr>
      <t>Clearly labeled signs are critical to avoid contamination. The clearest way to communicate is with signs that include pictures of items that go in each stream; if that is not possible, signs should include a list of items.</t>
    </r>
  </si>
  <si>
    <r>
      <t xml:space="preserve">Re-use items: </t>
    </r>
    <r>
      <rPr>
        <sz val="12"/>
        <color theme="1"/>
        <rFont val="Arial"/>
        <family val="2"/>
      </rPr>
      <t>Reusing items removes the need to keep buying new items. Items can also be re-used for different purposes than their initial use. Be creative!</t>
    </r>
  </si>
  <si>
    <r>
      <rPr>
        <b/>
        <sz val="12"/>
        <color rgb="FF000000"/>
        <rFont val="Arial"/>
        <family val="2"/>
      </rPr>
      <t xml:space="preserve">Zero-landfill: </t>
    </r>
    <r>
      <rPr>
        <sz val="12"/>
        <color rgb="FF000000"/>
        <rFont val="Arial"/>
        <family val="2"/>
      </rPr>
      <t>Zero-landfill means all materials are reused, recycled, or composted, and the event generates no trash. If so, cover the top of trash bins to communicate this to attendees.</t>
    </r>
  </si>
  <si>
    <r>
      <rPr>
        <b/>
        <sz val="12"/>
        <color rgb="FF000000"/>
        <rFont val="Arial"/>
        <family val="2"/>
      </rPr>
      <t>Tablecloths:</t>
    </r>
    <r>
      <rPr>
        <sz val="12"/>
        <color rgb="FF000000"/>
        <rFont val="Arial"/>
        <family val="2"/>
      </rPr>
      <t xml:space="preserve"> Talk with your caterers to request that no disposable linens be used.</t>
    </r>
  </si>
  <si>
    <r>
      <rPr>
        <b/>
        <sz val="12"/>
        <color rgb="FF000000"/>
        <rFont val="Arial"/>
        <family val="2"/>
      </rPr>
      <t>Pre-registration</t>
    </r>
    <r>
      <rPr>
        <sz val="12"/>
        <color rgb="FF000000"/>
        <rFont val="Arial"/>
        <family val="2"/>
      </rPr>
      <t>: Send an email two days or so before the event to inquire about cancellations, and adjust accordingly.</t>
    </r>
  </si>
  <si>
    <r>
      <rPr>
        <b/>
        <sz val="12"/>
        <color rgb="FF000000"/>
        <rFont val="Arial"/>
        <family val="2"/>
      </rPr>
      <t xml:space="preserve">Training: </t>
    </r>
    <r>
      <rPr>
        <sz val="12"/>
        <color rgb="FF000000"/>
        <rFont val="Arial"/>
        <family val="2"/>
      </rPr>
      <t>Consider a rotating shift for staff and volunteers. Include proper waste disposal training on the orientation agenda for event staff and volunteers.</t>
    </r>
  </si>
  <si>
    <r>
      <t xml:space="preserve">Waste monitors: </t>
    </r>
    <r>
      <rPr>
        <sz val="12"/>
        <color rgb="FF000000"/>
        <rFont val="Arial"/>
        <family val="2"/>
      </rPr>
      <t>Assigning staff or volunteers as waste monitors educates attendees and prevents contamination.</t>
    </r>
  </si>
  <si>
    <t>SCORING CRITERIA</t>
  </si>
  <si>
    <t xml:space="preserve">Bronze = Minimum 40% of applicable points </t>
  </si>
  <si>
    <t xml:space="preserve">Silver = Minimum 55% of applicable points </t>
  </si>
  <si>
    <t xml:space="preserve">Gold = Minimum 75% of applicable points </t>
  </si>
  <si>
    <t>COMMUNICATION</t>
  </si>
  <si>
    <t>C.1 Policy</t>
  </si>
  <si>
    <t>C.2 Vendors</t>
  </si>
  <si>
    <t>C.3 Orientation</t>
  </si>
  <si>
    <t>C.4 Promotion</t>
  </si>
  <si>
    <t>C.5 Advertising</t>
  </si>
  <si>
    <t>C.6 Pre/Post</t>
  </si>
  <si>
    <t>C.7 Mobile App</t>
  </si>
  <si>
    <t>C.8 Paper-Free</t>
  </si>
  <si>
    <t>C.9 Name Badges</t>
  </si>
  <si>
    <t>C.10 Exhibitors</t>
  </si>
  <si>
    <t>C.11 Recycled Content</t>
  </si>
  <si>
    <t>C.12 Centerpieces</t>
  </si>
  <si>
    <t>C.13 Giveaways</t>
  </si>
  <si>
    <t xml:space="preserve">Yes </t>
  </si>
  <si>
    <t>100% paper free</t>
  </si>
  <si>
    <t>100%</t>
  </si>
  <si>
    <t xml:space="preserve">No </t>
  </si>
  <si>
    <t>≤ 1 sheet/person</t>
  </si>
  <si>
    <t>30% or above</t>
  </si>
  <si>
    <t>&gt; 1 sheet/person</t>
  </si>
  <si>
    <t>Less than 30%</t>
  </si>
  <si>
    <t xml:space="preserve">CATERING </t>
  </si>
  <si>
    <t>F.1 Sustainability Checklist</t>
  </si>
  <si>
    <t>F.2 Local</t>
  </si>
  <si>
    <t>F.3 Organic</t>
  </si>
  <si>
    <t>F.4 Tea/Coffee</t>
  </si>
  <si>
    <t>F.5 Vegetarian</t>
  </si>
  <si>
    <t>F.6 Bottled Water</t>
  </si>
  <si>
    <t>F.7 Bulk</t>
  </si>
  <si>
    <t>F.8 Serving</t>
  </si>
  <si>
    <t>F.9 Dishware</t>
  </si>
  <si>
    <t>F.10 BYO dishware</t>
  </si>
  <si>
    <t xml:space="preserve">F.11 Labeling </t>
  </si>
  <si>
    <t>Majority</t>
  </si>
  <si>
    <t>Fair Trade and organic</t>
  </si>
  <si>
    <t>No bottled water</t>
  </si>
  <si>
    <t>Reusable</t>
  </si>
  <si>
    <t>Fair Trade or organic</t>
  </si>
  <si>
    <t>One of the two</t>
  </si>
  <si>
    <t>Bottled water present</t>
  </si>
  <si>
    <t>Compostable</t>
  </si>
  <si>
    <t>Disposable/Non-recyclable</t>
  </si>
  <si>
    <t>ENERGY &amp; TRANSIT</t>
  </si>
  <si>
    <t>E.1 Energy Efficiency</t>
  </si>
  <si>
    <t>E.2 Accommodations</t>
  </si>
  <si>
    <t>E.3 Transit</t>
  </si>
  <si>
    <t>E.4 Transit Info</t>
  </si>
  <si>
    <t>E.5 Shared Transit</t>
  </si>
  <si>
    <t>E.6 Virtual Attendance</t>
  </si>
  <si>
    <t>WASTE</t>
  </si>
  <si>
    <t>W.1 Work Order</t>
  </si>
  <si>
    <t>W.2 Trash, Recycling, Compost</t>
  </si>
  <si>
    <t>W.3 Signage</t>
  </si>
  <si>
    <t>W.4 Reuse</t>
  </si>
  <si>
    <t>W.5 Zero Landfill</t>
  </si>
  <si>
    <t>W.6 Tablecloths</t>
  </si>
  <si>
    <t>W.7 Pre-registration</t>
  </si>
  <si>
    <t>W.8 Training</t>
  </si>
  <si>
    <t>W.9 Waste Monitors</t>
  </si>
  <si>
    <t>Recycling &amp; Compostable</t>
  </si>
  <si>
    <t>Recycling</t>
  </si>
  <si>
    <t>Just Words</t>
  </si>
  <si>
    <t>Only Trash</t>
  </si>
  <si>
    <t>Declare the CO2 footprint of Printing. (Please use the given formula) (Please ignore this point for now)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</si>
</sst>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F400]h:mm:ss\ AM/PM"/>
    <numFmt numFmtId="165" formatCode="[&lt;=9999999]###\-####;\(###\)\ ###\-####"/>
  </numFmts>
  <fonts count="81">
    <font>
      <sz val="12"/>
      <color theme="1"/>
      <name val="Arial"/>
    </font>
    <font>
      <sz val="12"/>
      <color theme="1"/>
      <name val="Calibri"/>
      <family val="2"/>
      <scheme val="minor"/>
    </font>
    <font>
      <sz val="12"/>
      <name val="Arial"/>
      <family val="2"/>
    </font>
    <font>
      <sz val="12"/>
      <color theme="1"/>
      <name val="Calibri"/>
      <family val="2"/>
    </font>
    <font>
      <u/>
      <sz val="12"/>
      <color theme="10"/>
      <name val="Arial"/>
      <family val="2"/>
    </font>
    <font>
      <b/>
      <sz val="24"/>
      <color theme="1"/>
      <name val="Trebuchet MS"/>
      <family val="2"/>
    </font>
    <font>
      <sz val="10"/>
      <color theme="1"/>
      <name val="Avenir"/>
      <family val="2"/>
    </font>
    <font>
      <sz val="10"/>
      <color theme="1"/>
      <name val="Arial"/>
      <family val="2"/>
    </font>
    <font>
      <sz val="9"/>
      <color theme="1"/>
      <name val="Avenir"/>
      <family val="2"/>
    </font>
    <font>
      <sz val="8"/>
      <name val="Arial"/>
      <family val="2"/>
    </font>
    <font>
      <b/>
      <sz val="12"/>
      <name val="Arial"/>
      <family val="2"/>
    </font>
    <font>
      <sz val="12"/>
      <color theme="1"/>
      <name val="Arial"/>
      <family val="2"/>
    </font>
    <font>
      <sz val="28"/>
      <color rgb="FF7F7F7F"/>
      <name val="Arial"/>
      <family val="2"/>
    </font>
    <font>
      <sz val="10"/>
      <color theme="0"/>
      <name val="Arial"/>
      <family val="2"/>
    </font>
    <font>
      <b/>
      <sz val="24"/>
      <color rgb="FF1F497D"/>
      <name val="Arial"/>
      <family val="2"/>
    </font>
    <font>
      <b/>
      <sz val="36"/>
      <color rgb="FF1298B3"/>
      <name val="Arial"/>
      <family val="2"/>
    </font>
    <font>
      <b/>
      <sz val="14"/>
      <color theme="8"/>
      <name val="Arial"/>
      <family val="2"/>
    </font>
    <font>
      <sz val="14"/>
      <color theme="8"/>
      <name val="Arial"/>
      <family val="2"/>
    </font>
    <font>
      <b/>
      <sz val="14"/>
      <color rgb="FF1F497D"/>
      <name val="Arial"/>
      <family val="2"/>
    </font>
    <font>
      <sz val="14"/>
      <color rgb="FF000000"/>
      <name val="Arial"/>
      <family val="2"/>
    </font>
    <font>
      <b/>
      <sz val="14"/>
      <color theme="0"/>
      <name val="Arial"/>
      <family val="2"/>
    </font>
    <font>
      <b/>
      <sz val="11"/>
      <color rgb="FFFF0000"/>
      <name val="Arial"/>
      <family val="2"/>
    </font>
    <font>
      <b/>
      <sz val="10"/>
      <color rgb="FFFF0000"/>
      <name val="Arial"/>
      <family val="2"/>
    </font>
    <font>
      <b/>
      <sz val="10"/>
      <color theme="0"/>
      <name val="Arial"/>
      <family val="2"/>
    </font>
    <font>
      <sz val="12"/>
      <color rgb="FF1F497D"/>
      <name val="Arial"/>
      <family val="2"/>
    </font>
    <font>
      <b/>
      <sz val="12"/>
      <color theme="1"/>
      <name val="Arial"/>
      <family val="2"/>
    </font>
    <font>
      <sz val="14"/>
      <color theme="1"/>
      <name val="Arial"/>
      <family val="2"/>
    </font>
    <font>
      <b/>
      <sz val="11"/>
      <color theme="0"/>
      <name val="Arial"/>
      <family val="2"/>
    </font>
    <font>
      <sz val="8"/>
      <color theme="1"/>
      <name val="Arial"/>
      <family val="2"/>
    </font>
    <font>
      <b/>
      <sz val="11"/>
      <color theme="7"/>
      <name val="Arial"/>
      <family val="2"/>
    </font>
    <font>
      <i/>
      <sz val="14"/>
      <color theme="1"/>
      <name val="Arial"/>
      <family val="2"/>
    </font>
    <font>
      <sz val="9"/>
      <color theme="1"/>
      <name val="Arial"/>
      <family val="2"/>
    </font>
    <font>
      <b/>
      <sz val="10"/>
      <color theme="1"/>
      <name val="Arial"/>
      <family val="2"/>
    </font>
    <font>
      <b/>
      <u/>
      <sz val="10"/>
      <color theme="1"/>
      <name val="Arial"/>
      <family val="2"/>
    </font>
    <font>
      <sz val="10"/>
      <color rgb="FF000000"/>
      <name val="Arial"/>
      <family val="2"/>
    </font>
    <font>
      <b/>
      <sz val="10"/>
      <color rgb="FF1F497D"/>
      <name val="Arial"/>
      <family val="2"/>
    </font>
    <font>
      <sz val="12"/>
      <color rgb="FF000000"/>
      <name val="Arial"/>
      <family val="2"/>
    </font>
    <font>
      <i/>
      <sz val="9"/>
      <color theme="1"/>
      <name val="Arial"/>
      <family val="2"/>
    </font>
    <font>
      <b/>
      <i/>
      <sz val="9"/>
      <color theme="1"/>
      <name val="Arial"/>
      <family val="2"/>
    </font>
    <font>
      <b/>
      <i/>
      <sz val="12"/>
      <color rgb="FF7F7F7F"/>
      <name val="Arial"/>
      <family val="2"/>
    </font>
    <font>
      <b/>
      <sz val="16"/>
      <color theme="0"/>
      <name val="Arial"/>
      <family val="2"/>
    </font>
    <font>
      <sz val="14"/>
      <color theme="0"/>
      <name val="Arial"/>
      <family val="2"/>
    </font>
    <font>
      <b/>
      <sz val="16"/>
      <color theme="1"/>
      <name val="Arial"/>
      <family val="2"/>
    </font>
    <font>
      <i/>
      <sz val="10"/>
      <color theme="1"/>
      <name val="Arial"/>
      <family val="2"/>
    </font>
    <font>
      <sz val="12"/>
      <color rgb="FF7F7F7F"/>
      <name val="Arial"/>
      <family val="2"/>
    </font>
    <font>
      <b/>
      <sz val="12"/>
      <color rgb="FF000000"/>
      <name val="Arial"/>
      <family val="2"/>
    </font>
    <font>
      <u/>
      <sz val="12"/>
      <color rgb="FF0000FF"/>
      <name val="Arial"/>
      <family val="2"/>
    </font>
    <font>
      <b/>
      <sz val="16"/>
      <color rgb="FFFFFFFF"/>
      <name val="Arial"/>
      <family val="2"/>
    </font>
    <font>
      <sz val="12"/>
      <color rgb="FF262626"/>
      <name val="Arial"/>
      <family val="2"/>
    </font>
    <font>
      <b/>
      <sz val="28"/>
      <color rgb="FF7F7F7F"/>
      <name val="Arial"/>
      <family val="2"/>
    </font>
    <font>
      <b/>
      <sz val="28"/>
      <color rgb="FF00675A"/>
      <name val="Arial"/>
      <family val="2"/>
    </font>
    <font>
      <b/>
      <sz val="18"/>
      <color rgb="FF00675A"/>
      <name val="Arial"/>
      <family val="2"/>
    </font>
    <font>
      <b/>
      <sz val="12"/>
      <color rgb="FF00675A"/>
      <name val="Arial"/>
      <family val="2"/>
    </font>
    <font>
      <b/>
      <sz val="28"/>
      <name val="Arial"/>
      <family val="2"/>
    </font>
    <font>
      <b/>
      <sz val="28"/>
      <color rgb="FF003095"/>
      <name val="Arial"/>
      <family val="2"/>
    </font>
    <font>
      <b/>
      <sz val="22"/>
      <color rgb="FF7F7F7F"/>
      <name val="Arial"/>
      <family val="2"/>
    </font>
    <font>
      <b/>
      <sz val="22"/>
      <color rgb="FF00675A"/>
      <name val="Arial"/>
      <family val="2"/>
    </font>
    <font>
      <b/>
      <sz val="22"/>
      <color rgb="FF003095"/>
      <name val="Arial"/>
      <family val="2"/>
    </font>
    <font>
      <b/>
      <sz val="14"/>
      <color rgb="FF003095"/>
      <name val="Arial"/>
      <family val="2"/>
    </font>
    <font>
      <sz val="14"/>
      <color rgb="FF003095"/>
      <name val="Arial"/>
      <family val="2"/>
    </font>
    <font>
      <b/>
      <i/>
      <sz val="14"/>
      <color rgb="FF003095"/>
      <name val="Arial"/>
      <family val="2"/>
    </font>
    <font>
      <b/>
      <u/>
      <sz val="14"/>
      <color rgb="FF003095"/>
      <name val="Arial"/>
      <family val="2"/>
    </font>
    <font>
      <sz val="14"/>
      <name val="Arial"/>
      <family val="2"/>
    </font>
    <font>
      <sz val="22"/>
      <color rgb="FF00675A"/>
      <name val="Arial"/>
      <family val="2"/>
    </font>
    <font>
      <b/>
      <u/>
      <sz val="12"/>
      <color theme="1"/>
      <name val="Arial"/>
      <family val="2"/>
    </font>
    <font>
      <b/>
      <sz val="12"/>
      <color rgb="FF1F497D"/>
      <name val="Arial"/>
      <family val="2"/>
    </font>
    <font>
      <sz val="12"/>
      <color theme="0"/>
      <name val="Arial"/>
      <family val="2"/>
    </font>
    <font>
      <sz val="10"/>
      <color rgb="FF003095"/>
      <name val="Arial"/>
      <family val="2"/>
    </font>
    <font>
      <b/>
      <sz val="12"/>
      <color rgb="FF002060"/>
      <name val="Arial"/>
      <family val="2"/>
    </font>
    <font>
      <b/>
      <sz val="12"/>
      <color theme="9" tint="-0.499984740745262"/>
      <name val="Arial"/>
      <family val="2"/>
    </font>
    <font>
      <b/>
      <sz val="12"/>
      <color theme="5" tint="-0.499984740745262"/>
      <name val="Arial"/>
      <family val="2"/>
    </font>
    <font>
      <b/>
      <sz val="12"/>
      <color theme="8" tint="-0.499984740745262"/>
      <name val="Arial"/>
      <family val="2"/>
    </font>
    <font>
      <sz val="12"/>
      <color theme="8" tint="-0.499984740745262"/>
      <name val="Arial"/>
      <family val="2"/>
    </font>
    <font>
      <b/>
      <sz val="12"/>
      <color theme="4" tint="-0.499984740745262"/>
      <name val="Arial"/>
      <family val="2"/>
    </font>
    <font>
      <sz val="12"/>
      <color theme="4" tint="-0.499984740745262"/>
      <name val="Arial"/>
      <family val="2"/>
    </font>
    <font>
      <b/>
      <sz val="28"/>
      <color theme="0"/>
      <name val="Arial"/>
      <family val="2"/>
    </font>
    <font>
      <sz val="28"/>
      <name val="Arial"/>
      <family val="2"/>
    </font>
    <font>
      <sz val="10"/>
      <name val="Arial"/>
      <family val="2"/>
    </font>
    <font>
      <sz val="12"/>
      <color theme="5"/>
      <name val="Arial"/>
      <family val="2"/>
    </font>
    <font>
      <sz val="10"/>
      <color theme="5"/>
      <name val="Arial"/>
      <family val="2"/>
    </font>
    <font>
      <sz val="12"/>
      <color rgb="FFFF0000"/>
      <name val="Arial"/>
      <family val="2"/>
    </font>
  </fonts>
  <fills count="58">
    <fill>
      <patternFill patternType="none"/>
    </fill>
    <fill>
      <patternFill patternType="gray125"/>
    </fill>
    <fill>
      <patternFill patternType="solid">
        <fgColor theme="8"/>
        <bgColor theme="8"/>
      </patternFill>
    </fill>
    <fill>
      <patternFill patternType="solid">
        <fgColor theme="4"/>
        <bgColor theme="4"/>
      </patternFill>
    </fill>
    <fill>
      <patternFill patternType="solid">
        <fgColor rgb="FFB31262"/>
        <bgColor rgb="FFB31262"/>
      </patternFill>
    </fill>
    <fill>
      <patternFill patternType="solid">
        <fgColor rgb="FFF2DBDB"/>
        <bgColor rgb="FFF2DBDB"/>
      </patternFill>
    </fill>
    <fill>
      <patternFill patternType="solid">
        <fgColor theme="0"/>
        <bgColor theme="0"/>
      </patternFill>
    </fill>
    <fill>
      <patternFill patternType="solid">
        <fgColor rgb="FF95B3D7"/>
        <bgColor rgb="FF95B3D7"/>
      </patternFill>
    </fill>
    <fill>
      <patternFill patternType="solid">
        <fgColor rgb="FF1298B3"/>
        <bgColor rgb="FF1298B3"/>
      </patternFill>
    </fill>
    <fill>
      <patternFill patternType="solid">
        <fgColor rgb="FFDAEEF3"/>
        <bgColor rgb="FFDAEEF3"/>
      </patternFill>
    </fill>
    <fill>
      <patternFill patternType="solid">
        <fgColor rgb="FFC6D9F0"/>
        <bgColor rgb="FFC6D9F0"/>
      </patternFill>
    </fill>
    <fill>
      <patternFill patternType="solid">
        <fgColor rgb="FFFF923E"/>
        <bgColor rgb="FFFF923E"/>
      </patternFill>
    </fill>
    <fill>
      <patternFill patternType="solid">
        <fgColor rgb="FFFDE9D9"/>
        <bgColor rgb="FFFDE9D9"/>
      </patternFill>
    </fill>
    <fill>
      <patternFill patternType="solid">
        <fgColor rgb="FF0D9D80"/>
        <bgColor rgb="FF0D9D80"/>
      </patternFill>
    </fill>
    <fill>
      <patternFill patternType="solid">
        <fgColor rgb="FFD6E3BC"/>
        <bgColor rgb="FFD6E3BC"/>
      </patternFill>
    </fill>
    <fill>
      <patternFill patternType="solid">
        <fgColor rgb="FFEAF1DD"/>
        <bgColor rgb="FFEAF1DD"/>
      </patternFill>
    </fill>
    <fill>
      <patternFill patternType="solid">
        <fgColor rgb="FFA5A5A5"/>
        <bgColor rgb="FFA5A5A5"/>
      </patternFill>
    </fill>
    <fill>
      <patternFill patternType="solid">
        <fgColor rgb="FFF2F2F2"/>
        <bgColor rgb="FFF2F2F2"/>
      </patternFill>
    </fill>
    <fill>
      <patternFill patternType="solid">
        <fgColor rgb="FFD8D8D8"/>
        <bgColor rgb="FFD8D8D8"/>
      </patternFill>
    </fill>
    <fill>
      <patternFill patternType="solid">
        <fgColor rgb="FF366092"/>
        <bgColor rgb="FF366092"/>
      </patternFill>
    </fill>
    <fill>
      <patternFill patternType="solid">
        <fgColor theme="9"/>
        <bgColor theme="9"/>
      </patternFill>
    </fill>
    <fill>
      <patternFill patternType="solid">
        <fgColor rgb="FFFBD4B4"/>
        <bgColor rgb="FFFBD4B4"/>
      </patternFill>
    </fill>
    <fill>
      <patternFill patternType="solid">
        <fgColor theme="2" tint="-0.14999847407452621"/>
        <bgColor rgb="FFF2F2F2"/>
      </patternFill>
    </fill>
    <fill>
      <patternFill patternType="solid">
        <fgColor theme="2" tint="-4.9989318521683403E-2"/>
        <bgColor rgb="FFD8D8D8"/>
      </patternFill>
    </fill>
    <fill>
      <patternFill patternType="solid">
        <fgColor theme="2" tint="-4.9989318521683403E-2"/>
        <bgColor indexed="64"/>
      </patternFill>
    </fill>
    <fill>
      <patternFill patternType="solid">
        <fgColor rgb="FF00675A"/>
        <bgColor theme="8"/>
      </patternFill>
    </fill>
    <fill>
      <patternFill patternType="solid">
        <fgColor rgb="FF00675A"/>
        <bgColor indexed="64"/>
      </patternFill>
    </fill>
    <fill>
      <patternFill patternType="solid">
        <fgColor theme="0"/>
        <bgColor indexed="64"/>
      </patternFill>
    </fill>
    <fill>
      <patternFill patternType="solid">
        <fgColor theme="0"/>
        <bgColor rgb="FF95B3D7"/>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9" tint="0.39997558519241921"/>
        <bgColor rgb="FF95B3D7"/>
      </patternFill>
    </fill>
    <fill>
      <patternFill patternType="solid">
        <fgColor theme="9" tint="0.39997558519241921"/>
        <bgColor indexed="64"/>
      </patternFill>
    </fill>
    <fill>
      <patternFill patternType="solid">
        <fgColor theme="5" tint="0.79998168889431442"/>
        <bgColor indexed="64"/>
      </patternFill>
    </fill>
    <fill>
      <patternFill patternType="solid">
        <fgColor theme="5" tint="0.39997558519241921"/>
        <bgColor rgb="FF95B3D7"/>
      </patternFill>
    </fill>
    <fill>
      <patternFill patternType="solid">
        <fgColor theme="5" tint="0.39997558519241921"/>
        <bgColor indexed="64"/>
      </patternFill>
    </fill>
    <fill>
      <patternFill patternType="solid">
        <fgColor theme="8" tint="0.79998168889431442"/>
        <bgColor indexed="64"/>
      </patternFill>
    </fill>
    <fill>
      <patternFill patternType="solid">
        <fgColor theme="8" tint="0.39997558519241921"/>
        <bgColor rgb="FF95B3D7"/>
      </patternFill>
    </fill>
    <fill>
      <patternFill patternType="solid">
        <fgColor theme="8" tint="0.39997558519241921"/>
        <bgColor indexed="64"/>
      </patternFill>
    </fill>
    <fill>
      <patternFill patternType="solid">
        <fgColor theme="5"/>
        <bgColor rgb="FFB31262"/>
      </patternFill>
    </fill>
    <fill>
      <patternFill patternType="solid">
        <fgColor theme="4"/>
        <bgColor rgb="FF191774"/>
      </patternFill>
    </fill>
    <fill>
      <patternFill patternType="solid">
        <fgColor theme="4"/>
        <bgColor indexed="64"/>
      </patternFill>
    </fill>
    <fill>
      <patternFill patternType="solid">
        <fgColor theme="4" tint="0.79998168889431442"/>
        <bgColor rgb="FFC6D9F0"/>
      </patternFill>
    </fill>
    <fill>
      <patternFill patternType="solid">
        <fgColor theme="0" tint="-4.9989318521683403E-2"/>
        <bgColor rgb="FFF2F2F2"/>
      </patternFill>
    </fill>
    <fill>
      <patternFill patternType="solid">
        <fgColor theme="0" tint="-4.9989318521683403E-2"/>
        <bgColor rgb="FFD8D8D8"/>
      </patternFill>
    </fill>
    <fill>
      <patternFill patternType="solid">
        <fgColor theme="0" tint="-0.14999847407452621"/>
        <bgColor rgb="FFF2F2F2"/>
      </patternFill>
    </fill>
    <fill>
      <patternFill patternType="solid">
        <fgColor theme="0" tint="-0.14999847407452621"/>
        <bgColor rgb="FFD8D8D8"/>
      </patternFill>
    </fill>
    <fill>
      <patternFill patternType="solid">
        <fgColor theme="0" tint="-4.9989318521683403E-2"/>
        <bgColor indexed="64"/>
      </patternFill>
    </fill>
    <fill>
      <patternFill patternType="solid">
        <fgColor theme="2" tint="-0.14999847407452621"/>
        <bgColor rgb="FFD8D8D8"/>
      </patternFill>
    </fill>
    <fill>
      <patternFill patternType="solid">
        <fgColor theme="4" tint="0.59999389629810485"/>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rgb="FFFF0000"/>
        <bgColor indexed="64"/>
      </patternFill>
    </fill>
  </fills>
  <borders count="14">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right/>
      <top style="thin">
        <color theme="4"/>
      </top>
      <bottom style="thin">
        <color theme="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6">
    <xf numFmtId="0" fontId="0" fillId="0" borderId="0"/>
    <xf numFmtId="0" fontId="4" fillId="0" borderId="0" applyNumberFormat="0" applyFill="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cellStyleXfs>
  <cellXfs count="314">
    <xf numFmtId="0" fontId="0" fillId="0" borderId="0" xfId="0"/>
    <xf numFmtId="0" fontId="3" fillId="0" borderId="0" xfId="0" applyFont="1"/>
    <xf numFmtId="14" fontId="3" fillId="0" borderId="0" xfId="0" applyNumberFormat="1" applyFont="1"/>
    <xf numFmtId="164" fontId="3" fillId="0" borderId="0" xfId="0" applyNumberFormat="1" applyFont="1"/>
    <xf numFmtId="165" fontId="3" fillId="0" borderId="0" xfId="0" applyNumberFormat="1" applyFont="1"/>
    <xf numFmtId="39" fontId="3" fillId="0" borderId="0" xfId="0" applyNumberFormat="1" applyFont="1"/>
    <xf numFmtId="0" fontId="6" fillId="0" borderId="0" xfId="0" applyFont="1" applyAlignment="1">
      <alignment wrapText="1"/>
    </xf>
    <xf numFmtId="0" fontId="6" fillId="0" borderId="0" xfId="0" applyFont="1" applyAlignment="1">
      <alignment horizontal="left" vertical="center" wrapText="1"/>
    </xf>
    <xf numFmtId="0" fontId="6" fillId="0" borderId="0" xfId="0" applyFont="1"/>
    <xf numFmtId="9" fontId="6" fillId="0" borderId="0" xfId="0" quotePrefix="1" applyNumberFormat="1" applyFont="1" applyAlignment="1">
      <alignment horizontal="left"/>
    </xf>
    <xf numFmtId="0" fontId="7" fillId="0" borderId="0" xfId="0" applyFont="1"/>
    <xf numFmtId="0" fontId="8" fillId="0" borderId="0" xfId="0" applyFont="1" applyAlignment="1">
      <alignment horizontal="left" vertical="center" wrapText="1"/>
    </xf>
    <xf numFmtId="0" fontId="13" fillId="0" borderId="0" xfId="0" applyFont="1"/>
    <xf numFmtId="0" fontId="11" fillId="0" borderId="0" xfId="0" applyFont="1"/>
    <xf numFmtId="0" fontId="14" fillId="0" borderId="0" xfId="0" applyFont="1" applyAlignment="1">
      <alignment vertical="center" wrapText="1"/>
    </xf>
    <xf numFmtId="0" fontId="15" fillId="0" borderId="0" xfId="0" applyFont="1" applyAlignment="1">
      <alignment vertical="center" wrapText="1"/>
    </xf>
    <xf numFmtId="0" fontId="11" fillId="0" borderId="0" xfId="0" applyFont="1" applyAlignment="1">
      <alignment vertical="top" wrapText="1"/>
    </xf>
    <xf numFmtId="39" fontId="24" fillId="0" borderId="0" xfId="0" applyNumberFormat="1" applyFont="1" applyAlignment="1">
      <alignment horizontal="left"/>
    </xf>
    <xf numFmtId="0" fontId="11" fillId="0" borderId="2" xfId="0" applyFont="1" applyBorder="1" applyAlignment="1">
      <alignment vertical="top" wrapText="1"/>
    </xf>
    <xf numFmtId="0" fontId="11" fillId="0" borderId="1" xfId="0" applyFont="1" applyBorder="1" applyAlignment="1">
      <alignment horizontal="left" vertical="top" wrapText="1"/>
    </xf>
    <xf numFmtId="0" fontId="26" fillId="0" borderId="0" xfId="0" applyFont="1"/>
    <xf numFmtId="39" fontId="24" fillId="0" borderId="2" xfId="0" applyNumberFormat="1" applyFont="1" applyBorder="1" applyAlignment="1">
      <alignment horizontal="left"/>
    </xf>
    <xf numFmtId="0" fontId="11" fillId="0" borderId="4" xfId="0" applyFont="1" applyBorder="1" applyAlignment="1">
      <alignment vertical="top" wrapText="1"/>
    </xf>
    <xf numFmtId="0" fontId="28" fillId="0" borderId="0" xfId="0" applyFont="1"/>
    <xf numFmtId="0" fontId="29" fillId="0" borderId="0" xfId="0" applyFont="1"/>
    <xf numFmtId="39" fontId="31" fillId="0" borderId="0" xfId="0" applyNumberFormat="1" applyFont="1" applyAlignment="1">
      <alignment vertical="center"/>
    </xf>
    <xf numFmtId="0" fontId="33" fillId="0" borderId="0" xfId="0" applyFont="1" applyAlignment="1">
      <alignment horizontal="left" vertical="center"/>
    </xf>
    <xf numFmtId="0" fontId="34" fillId="0" borderId="0" xfId="0" applyFont="1"/>
    <xf numFmtId="1" fontId="32" fillId="0" borderId="0" xfId="0" applyNumberFormat="1" applyFont="1" applyAlignment="1">
      <alignment horizontal="center" vertical="center"/>
    </xf>
    <xf numFmtId="0" fontId="34" fillId="0" borderId="0" xfId="0" applyFont="1" applyAlignment="1">
      <alignment horizontal="left" vertical="center"/>
    </xf>
    <xf numFmtId="0" fontId="33" fillId="0" borderId="0" xfId="0" applyFont="1"/>
    <xf numFmtId="0" fontId="37" fillId="0" borderId="0" xfId="0" applyFont="1" applyAlignment="1">
      <alignment vertical="top" wrapText="1"/>
    </xf>
    <xf numFmtId="0" fontId="20" fillId="13" borderId="9" xfId="0" applyFont="1" applyFill="1" applyBorder="1" applyAlignment="1">
      <alignment vertical="top"/>
    </xf>
    <xf numFmtId="0" fontId="37" fillId="16" borderId="9" xfId="0" applyFont="1" applyFill="1" applyBorder="1" applyAlignment="1">
      <alignment vertical="top" wrapText="1"/>
    </xf>
    <xf numFmtId="0" fontId="37" fillId="16" borderId="9" xfId="0" applyFont="1" applyFill="1" applyBorder="1" applyAlignment="1">
      <alignment horizontal="center" vertical="top" wrapText="1"/>
    </xf>
    <xf numFmtId="0" fontId="38" fillId="16" borderId="9" xfId="0" applyFont="1" applyFill="1" applyBorder="1" applyAlignment="1">
      <alignment horizontal="right" vertical="top" wrapText="1"/>
    </xf>
    <xf numFmtId="0" fontId="20" fillId="2" borderId="9" xfId="0" applyFont="1" applyFill="1" applyBorder="1" applyAlignment="1">
      <alignment horizontal="right" vertical="center"/>
    </xf>
    <xf numFmtId="39" fontId="20" fillId="2" borderId="9" xfId="0" applyNumberFormat="1" applyFont="1" applyFill="1" applyBorder="1" applyAlignment="1">
      <alignment horizontal="center" vertical="center"/>
    </xf>
    <xf numFmtId="39" fontId="20" fillId="2" borderId="9" xfId="0" applyNumberFormat="1" applyFont="1" applyFill="1" applyBorder="1" applyAlignment="1">
      <alignment horizontal="center" vertical="center" wrapText="1"/>
    </xf>
    <xf numFmtId="39" fontId="20" fillId="2" borderId="9" xfId="0" applyNumberFormat="1" applyFont="1" applyFill="1" applyBorder="1" applyAlignment="1">
      <alignment horizontal="center" wrapText="1"/>
    </xf>
    <xf numFmtId="0" fontId="41" fillId="2" borderId="9" xfId="0" applyFont="1" applyFill="1" applyBorder="1" applyAlignment="1">
      <alignment horizontal="right"/>
    </xf>
    <xf numFmtId="37" fontId="41" fillId="2" borderId="9" xfId="0" applyNumberFormat="1" applyFont="1" applyFill="1" applyBorder="1" applyAlignment="1">
      <alignment horizontal="center"/>
    </xf>
    <xf numFmtId="39" fontId="41" fillId="2" borderId="9" xfId="0" applyNumberFormat="1" applyFont="1" applyFill="1" applyBorder="1" applyAlignment="1">
      <alignment horizontal="right"/>
    </xf>
    <xf numFmtId="0" fontId="41" fillId="2" borderId="9" xfId="0" applyFont="1" applyFill="1" applyBorder="1" applyAlignment="1">
      <alignment horizontal="right" vertical="center"/>
    </xf>
    <xf numFmtId="37" fontId="41" fillId="2" borderId="9" xfId="0" applyNumberFormat="1" applyFont="1" applyFill="1" applyBorder="1" applyAlignment="1">
      <alignment horizontal="center" vertical="center"/>
    </xf>
    <xf numFmtId="37" fontId="20" fillId="2" borderId="9" xfId="0" applyNumberFormat="1" applyFont="1" applyFill="1" applyBorder="1" applyAlignment="1">
      <alignment horizontal="center"/>
    </xf>
    <xf numFmtId="9" fontId="17" fillId="2" borderId="9" xfId="0" applyNumberFormat="1" applyFont="1" applyFill="1" applyBorder="1" applyAlignment="1">
      <alignment horizontal="center" vertical="center"/>
    </xf>
    <xf numFmtId="0" fontId="11" fillId="0" borderId="0" xfId="0" applyFont="1" applyAlignment="1">
      <alignment wrapText="1"/>
    </xf>
    <xf numFmtId="0" fontId="42" fillId="0" borderId="11" xfId="0" applyFont="1" applyBorder="1" applyAlignment="1">
      <alignment horizontal="left" vertical="center" wrapText="1"/>
    </xf>
    <xf numFmtId="0" fontId="42" fillId="0" borderId="0" xfId="0" applyFont="1" applyAlignment="1">
      <alignment horizontal="left" vertical="center" wrapText="1"/>
    </xf>
    <xf numFmtId="0" fontId="44" fillId="0" borderId="0" xfId="0" applyFont="1" applyAlignment="1">
      <alignment horizontal="right" vertical="center"/>
    </xf>
    <xf numFmtId="0" fontId="20" fillId="0" borderId="0" xfId="0" applyFont="1" applyAlignment="1">
      <alignment vertical="center"/>
    </xf>
    <xf numFmtId="0" fontId="25" fillId="0" borderId="0" xfId="0" applyFont="1"/>
    <xf numFmtId="0" fontId="11" fillId="17" borderId="9" xfId="0" applyFont="1" applyFill="1" applyBorder="1" applyAlignment="1">
      <alignment horizontal="center" vertical="center" wrapText="1"/>
    </xf>
    <xf numFmtId="0" fontId="11" fillId="17" borderId="9" xfId="0" applyFont="1" applyFill="1" applyBorder="1" applyAlignment="1">
      <alignment vertical="center" wrapText="1"/>
    </xf>
    <xf numFmtId="0" fontId="11" fillId="0" borderId="0" xfId="0" applyFont="1" applyAlignment="1">
      <alignment vertical="center"/>
    </xf>
    <xf numFmtId="0" fontId="11" fillId="18" borderId="9" xfId="0" applyFont="1" applyFill="1" applyBorder="1" applyAlignment="1">
      <alignment horizontal="center" vertical="center" wrapText="1"/>
    </xf>
    <xf numFmtId="0" fontId="11" fillId="18" borderId="9" xfId="0" applyFont="1" applyFill="1" applyBorder="1" applyAlignment="1">
      <alignment vertical="center" wrapText="1"/>
    </xf>
    <xf numFmtId="0" fontId="11" fillId="6" borderId="9" xfId="0" applyFont="1" applyFill="1" applyBorder="1" applyAlignment="1">
      <alignment vertical="center"/>
    </xf>
    <xf numFmtId="0" fontId="11" fillId="22" borderId="9" xfId="0" applyFont="1" applyFill="1" applyBorder="1" applyAlignment="1">
      <alignment horizontal="center" vertical="center" wrapText="1"/>
    </xf>
    <xf numFmtId="0" fontId="11" fillId="23" borderId="9" xfId="0" applyFont="1" applyFill="1" applyBorder="1" applyAlignment="1">
      <alignment horizontal="center" vertical="center" wrapText="1"/>
    </xf>
    <xf numFmtId="0" fontId="11" fillId="23" borderId="9" xfId="0" applyFont="1" applyFill="1" applyBorder="1" applyAlignment="1">
      <alignment vertical="center" wrapText="1"/>
    </xf>
    <xf numFmtId="0" fontId="11" fillId="22" borderId="9" xfId="0" applyFont="1" applyFill="1" applyBorder="1" applyAlignment="1">
      <alignment vertical="center" wrapText="1"/>
    </xf>
    <xf numFmtId="0" fontId="11" fillId="24" borderId="0" xfId="0" applyFont="1" applyFill="1" applyAlignment="1">
      <alignment vertical="center" wrapText="1"/>
    </xf>
    <xf numFmtId="0" fontId="11" fillId="17" borderId="9" xfId="0" applyFont="1" applyFill="1" applyBorder="1" applyAlignment="1">
      <alignment vertical="top" wrapText="1"/>
    </xf>
    <xf numFmtId="0" fontId="11" fillId="18" borderId="9" xfId="0" applyFont="1" applyFill="1" applyBorder="1" applyAlignment="1">
      <alignment vertical="top" wrapText="1"/>
    </xf>
    <xf numFmtId="0" fontId="11" fillId="23" borderId="9" xfId="0" applyFont="1" applyFill="1" applyBorder="1" applyAlignment="1">
      <alignment vertical="top" wrapText="1"/>
    </xf>
    <xf numFmtId="0" fontId="36" fillId="0" borderId="0" xfId="0" applyFont="1"/>
    <xf numFmtId="0" fontId="11" fillId="10" borderId="9" xfId="0" applyFont="1" applyFill="1" applyBorder="1" applyAlignment="1">
      <alignment horizontal="left" vertical="center"/>
    </xf>
    <xf numFmtId="0" fontId="11" fillId="10" borderId="9" xfId="0" applyFont="1" applyFill="1" applyBorder="1"/>
    <xf numFmtId="0" fontId="36" fillId="17" borderId="9" xfId="0" applyFont="1" applyFill="1" applyBorder="1" applyAlignment="1">
      <alignment horizontal="center" vertical="center" wrapText="1"/>
    </xf>
    <xf numFmtId="0" fontId="36" fillId="17" borderId="9" xfId="0" applyFont="1" applyFill="1" applyBorder="1" applyAlignment="1">
      <alignment vertical="center" wrapText="1"/>
    </xf>
    <xf numFmtId="0" fontId="45" fillId="0" borderId="0" xfId="0" applyFont="1"/>
    <xf numFmtId="0" fontId="45" fillId="17" borderId="9" xfId="0" applyFont="1" applyFill="1" applyBorder="1" applyAlignment="1">
      <alignment vertical="center" wrapText="1"/>
    </xf>
    <xf numFmtId="0" fontId="56" fillId="0" borderId="0" xfId="0" applyFont="1" applyAlignment="1">
      <alignment vertical="top" wrapText="1"/>
    </xf>
    <xf numFmtId="0" fontId="18" fillId="0" borderId="9" xfId="0" applyFont="1" applyBorder="1" applyAlignment="1">
      <alignment vertical="center" wrapText="1"/>
    </xf>
    <xf numFmtId="0" fontId="14" fillId="0" borderId="9" xfId="0" applyFont="1" applyBorder="1" applyAlignment="1">
      <alignment vertical="center" wrapText="1"/>
    </xf>
    <xf numFmtId="0" fontId="58" fillId="0" borderId="9" xfId="0" applyFont="1" applyBorder="1" applyAlignment="1">
      <alignment horizontal="left" vertical="center" indent="7"/>
    </xf>
    <xf numFmtId="0" fontId="11" fillId="0" borderId="7" xfId="0" applyFont="1" applyBorder="1"/>
    <xf numFmtId="0" fontId="11" fillId="0" borderId="2" xfId="0" applyFont="1" applyBorder="1" applyAlignment="1">
      <alignment wrapText="1"/>
    </xf>
    <xf numFmtId="0" fontId="11" fillId="0" borderId="1" xfId="0" applyFont="1" applyBorder="1" applyAlignment="1">
      <alignment horizontal="left" wrapText="1"/>
    </xf>
    <xf numFmtId="0" fontId="11" fillId="0" borderId="3" xfId="0" applyFont="1" applyBorder="1" applyAlignment="1">
      <alignment wrapText="1"/>
    </xf>
    <xf numFmtId="0" fontId="25" fillId="0" borderId="7" xfId="0" applyFont="1" applyBorder="1" applyAlignment="1">
      <alignment horizontal="left" shrinkToFit="1"/>
    </xf>
    <xf numFmtId="0" fontId="23" fillId="3" borderId="9" xfId="0" applyFont="1" applyFill="1" applyBorder="1" applyAlignment="1">
      <alignment horizontal="left" vertical="center"/>
    </xf>
    <xf numFmtId="0" fontId="13" fillId="0" borderId="0" xfId="0" applyFont="1" applyAlignment="1">
      <alignment vertical="center"/>
    </xf>
    <xf numFmtId="0" fontId="20" fillId="25" borderId="9" xfId="0" applyFont="1" applyFill="1" applyBorder="1" applyAlignment="1">
      <alignment vertical="center"/>
    </xf>
    <xf numFmtId="0" fontId="21" fillId="25" borderId="9" xfId="0" applyFont="1" applyFill="1" applyBorder="1" applyAlignment="1">
      <alignment vertical="center"/>
    </xf>
    <xf numFmtId="0" fontId="27" fillId="25" borderId="9" xfId="0" applyFont="1" applyFill="1" applyBorder="1" applyAlignment="1">
      <alignment vertical="center"/>
    </xf>
    <xf numFmtId="0" fontId="55" fillId="0" borderId="0" xfId="0" applyFont="1"/>
    <xf numFmtId="0" fontId="49" fillId="0" borderId="0" xfId="0" applyFont="1" applyAlignment="1">
      <alignment horizontal="left" vertical="center"/>
    </xf>
    <xf numFmtId="0" fontId="63" fillId="0" borderId="0" xfId="0" applyFont="1" applyAlignment="1">
      <alignment vertical="center"/>
    </xf>
    <xf numFmtId="0" fontId="32" fillId="27" borderId="0" xfId="0" applyFont="1" applyFill="1" applyAlignment="1">
      <alignment horizontal="center" vertical="center"/>
    </xf>
    <xf numFmtId="0" fontId="64" fillId="0" borderId="0" xfId="0" applyFont="1" applyAlignment="1">
      <alignment horizontal="left" vertical="center"/>
    </xf>
    <xf numFmtId="0" fontId="11" fillId="0" borderId="0" xfId="0" applyFont="1" applyAlignment="1">
      <alignment horizontal="center" vertical="center" wrapText="1"/>
    </xf>
    <xf numFmtId="39" fontId="11" fillId="0" borderId="0" xfId="0" applyNumberFormat="1" applyFont="1" applyAlignment="1">
      <alignment horizontal="right" vertical="center"/>
    </xf>
    <xf numFmtId="39" fontId="11" fillId="0" borderId="0" xfId="0" applyNumberFormat="1" applyFont="1"/>
    <xf numFmtId="0" fontId="64" fillId="0" borderId="0" xfId="0" applyFont="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right"/>
    </xf>
    <xf numFmtId="0" fontId="11" fillId="6" borderId="9" xfId="0" applyFont="1" applyFill="1" applyBorder="1" applyAlignment="1">
      <alignment horizontal="right" vertical="center"/>
    </xf>
    <xf numFmtId="0" fontId="11" fillId="0" borderId="0" xfId="0" applyFont="1" applyAlignment="1">
      <alignment horizontal="right" vertical="center"/>
    </xf>
    <xf numFmtId="0" fontId="65" fillId="28" borderId="9" xfId="0" applyFont="1" applyFill="1" applyBorder="1" applyAlignment="1">
      <alignment vertical="center"/>
    </xf>
    <xf numFmtId="0" fontId="35" fillId="28" borderId="9" xfId="0" applyFont="1" applyFill="1" applyBorder="1" applyAlignment="1">
      <alignment vertical="center"/>
    </xf>
    <xf numFmtId="37" fontId="32" fillId="27" borderId="0" xfId="0" applyNumberFormat="1" applyFont="1" applyFill="1" applyAlignment="1">
      <alignment horizontal="center" vertical="center"/>
    </xf>
    <xf numFmtId="0" fontId="13" fillId="27" borderId="0" xfId="0" applyFont="1" applyFill="1"/>
    <xf numFmtId="0" fontId="11" fillId="27" borderId="0" xfId="0" applyFont="1" applyFill="1"/>
    <xf numFmtId="0" fontId="25" fillId="0" borderId="10" xfId="0" applyFont="1" applyBorder="1" applyAlignment="1">
      <alignment horizontal="center"/>
    </xf>
    <xf numFmtId="0" fontId="66" fillId="0" borderId="0" xfId="0" applyFont="1"/>
    <xf numFmtId="0" fontId="20" fillId="4" borderId="9" xfId="0" applyFont="1" applyFill="1" applyBorder="1"/>
    <xf numFmtId="0" fontId="62" fillId="0" borderId="9" xfId="1" applyFont="1" applyBorder="1" applyAlignment="1">
      <alignment horizontal="left" vertical="center" indent="7"/>
    </xf>
    <xf numFmtId="0" fontId="4" fillId="0" borderId="0" xfId="1" applyFill="1"/>
    <xf numFmtId="0" fontId="20" fillId="0" borderId="9" xfId="0" applyFont="1" applyBorder="1"/>
    <xf numFmtId="0" fontId="13" fillId="0" borderId="0" xfId="0" applyFont="1" applyAlignment="1">
      <alignment horizontal="center"/>
    </xf>
    <xf numFmtId="0" fontId="20" fillId="11" borderId="9" xfId="0" applyFont="1" applyFill="1" applyBorder="1" applyAlignment="1">
      <alignment horizontal="center" vertical="top"/>
    </xf>
    <xf numFmtId="0" fontId="20" fillId="8" borderId="9" xfId="0" applyFont="1" applyFill="1" applyBorder="1" applyAlignment="1">
      <alignment horizontal="center"/>
    </xf>
    <xf numFmtId="0" fontId="2" fillId="29" borderId="0" xfId="0" applyFont="1" applyFill="1" applyAlignment="1">
      <alignment horizontal="center" vertical="center"/>
    </xf>
    <xf numFmtId="0" fontId="64" fillId="31" borderId="0" xfId="0" applyFont="1" applyFill="1" applyAlignment="1">
      <alignment horizontal="left" vertical="center"/>
    </xf>
    <xf numFmtId="0" fontId="11" fillId="31" borderId="0" xfId="0" applyFont="1" applyFill="1" applyAlignment="1">
      <alignment horizontal="center" vertical="center" wrapText="1"/>
    </xf>
    <xf numFmtId="0" fontId="11" fillId="31" borderId="0" xfId="0" applyFont="1" applyFill="1" applyAlignment="1">
      <alignment horizontal="left" vertical="center"/>
    </xf>
    <xf numFmtId="39" fontId="11" fillId="33" borderId="0" xfId="0" applyNumberFormat="1" applyFont="1" applyFill="1" applyAlignment="1">
      <alignment vertical="center"/>
    </xf>
    <xf numFmtId="0" fontId="69" fillId="32" borderId="9" xfId="0" applyFont="1" applyFill="1" applyBorder="1" applyAlignment="1">
      <alignment vertical="center"/>
    </xf>
    <xf numFmtId="0" fontId="25" fillId="29" borderId="0" xfId="0" applyFont="1" applyFill="1" applyAlignment="1">
      <alignment horizontal="left" vertical="center"/>
    </xf>
    <xf numFmtId="39" fontId="25" fillId="29" borderId="0" xfId="0" applyNumberFormat="1" applyFont="1" applyFill="1" applyAlignment="1">
      <alignment horizontal="center" vertical="center"/>
    </xf>
    <xf numFmtId="0" fontId="25" fillId="34" borderId="0" xfId="0" applyFont="1" applyFill="1" applyAlignment="1">
      <alignment horizontal="left" vertical="center" wrapText="1"/>
    </xf>
    <xf numFmtId="39" fontId="25" fillId="34" borderId="0" xfId="0" applyNumberFormat="1" applyFont="1" applyFill="1" applyAlignment="1">
      <alignment horizontal="center" vertical="center" wrapText="1"/>
    </xf>
    <xf numFmtId="39" fontId="25" fillId="34" borderId="0" xfId="0" applyNumberFormat="1" applyFont="1" applyFill="1" applyAlignment="1">
      <alignment horizontal="center" vertical="center"/>
    </xf>
    <xf numFmtId="0" fontId="64" fillId="34" borderId="0" xfId="0" applyFont="1" applyFill="1" applyAlignment="1">
      <alignment horizontal="left" vertical="center" wrapText="1"/>
    </xf>
    <xf numFmtId="0" fontId="11" fillId="34" borderId="0" xfId="0" applyFont="1" applyFill="1" applyAlignment="1">
      <alignment horizontal="center" vertical="center" wrapText="1"/>
    </xf>
    <xf numFmtId="0" fontId="11" fillId="34" borderId="0" xfId="0" applyFont="1" applyFill="1" applyAlignment="1">
      <alignment horizontal="left" vertical="center" wrapText="1"/>
    </xf>
    <xf numFmtId="39" fontId="11" fillId="34" borderId="0" xfId="0" applyNumberFormat="1" applyFont="1" applyFill="1" applyAlignment="1">
      <alignment horizontal="right" vertical="center" wrapText="1"/>
    </xf>
    <xf numFmtId="39" fontId="11" fillId="34" borderId="0" xfId="0" applyNumberFormat="1" applyFont="1" applyFill="1" applyAlignment="1">
      <alignment wrapText="1"/>
    </xf>
    <xf numFmtId="0" fontId="11" fillId="34" borderId="0" xfId="0" applyFont="1" applyFill="1" applyAlignment="1">
      <alignment wrapText="1"/>
    </xf>
    <xf numFmtId="0" fontId="36" fillId="34" borderId="0" xfId="0" applyFont="1" applyFill="1" applyAlignment="1">
      <alignment wrapText="1"/>
    </xf>
    <xf numFmtId="39" fontId="67" fillId="36" borderId="0" xfId="0" applyNumberFormat="1" applyFont="1" applyFill="1" applyAlignment="1">
      <alignment vertical="center"/>
    </xf>
    <xf numFmtId="0" fontId="70" fillId="35" borderId="9" xfId="0" applyFont="1" applyFill="1" applyBorder="1" applyAlignment="1">
      <alignment vertical="center"/>
    </xf>
    <xf numFmtId="1" fontId="70" fillId="36" borderId="0" xfId="0" applyNumberFormat="1" applyFont="1" applyFill="1" applyAlignment="1">
      <alignment horizontal="center" vertical="center"/>
    </xf>
    <xf numFmtId="0" fontId="25" fillId="37" borderId="0" xfId="0" applyFont="1" applyFill="1" applyAlignment="1">
      <alignment horizontal="left" vertical="center"/>
    </xf>
    <xf numFmtId="39" fontId="25" fillId="37" borderId="0" xfId="0" applyNumberFormat="1" applyFont="1" applyFill="1" applyAlignment="1">
      <alignment horizontal="center" vertical="center"/>
    </xf>
    <xf numFmtId="39" fontId="25" fillId="37" borderId="0" xfId="0" applyNumberFormat="1" applyFont="1" applyFill="1" applyAlignment="1">
      <alignment horizontal="center"/>
    </xf>
    <xf numFmtId="0" fontId="64" fillId="37" borderId="0" xfId="0" applyFont="1" applyFill="1" applyAlignment="1">
      <alignment horizontal="left" vertical="center" wrapText="1"/>
    </xf>
    <xf numFmtId="39" fontId="11" fillId="37" borderId="0" xfId="0" applyNumberFormat="1" applyFont="1" applyFill="1"/>
    <xf numFmtId="0" fontId="11" fillId="37" borderId="0" xfId="0" applyFont="1" applyFill="1" applyAlignment="1">
      <alignment horizontal="left" vertical="center" wrapText="1"/>
    </xf>
    <xf numFmtId="0" fontId="11" fillId="37" borderId="0" xfId="0" applyFont="1" applyFill="1" applyAlignment="1">
      <alignment horizontal="center" vertical="center" wrapText="1"/>
    </xf>
    <xf numFmtId="0" fontId="36" fillId="37" borderId="0" xfId="0" applyFont="1" applyFill="1" applyAlignment="1">
      <alignment horizontal="left" vertical="center" wrapText="1"/>
    </xf>
    <xf numFmtId="39" fontId="11" fillId="37" borderId="0" xfId="0" applyNumberFormat="1" applyFont="1" applyFill="1" applyAlignment="1">
      <alignment horizontal="center"/>
    </xf>
    <xf numFmtId="0" fontId="11" fillId="37" borderId="0" xfId="0" applyFont="1" applyFill="1" applyAlignment="1">
      <alignment wrapText="1"/>
    </xf>
    <xf numFmtId="0" fontId="71" fillId="38" borderId="9" xfId="0" applyFont="1" applyFill="1" applyBorder="1" applyAlignment="1">
      <alignment vertical="center"/>
    </xf>
    <xf numFmtId="39" fontId="72" fillId="39" borderId="0" xfId="0" applyNumberFormat="1" applyFont="1" applyFill="1" applyAlignment="1">
      <alignment vertical="center"/>
    </xf>
    <xf numFmtId="0" fontId="71" fillId="39" borderId="0" xfId="0" applyFont="1" applyFill="1" applyAlignment="1">
      <alignment horizontal="center" vertical="center"/>
    </xf>
    <xf numFmtId="37" fontId="71" fillId="39" borderId="0" xfId="0" applyNumberFormat="1" applyFont="1" applyFill="1" applyAlignment="1">
      <alignment horizontal="center" vertical="center"/>
    </xf>
    <xf numFmtId="0" fontId="68" fillId="28" borderId="9" xfId="0" applyFont="1" applyFill="1" applyBorder="1" applyAlignment="1">
      <alignment vertical="center" wrapText="1"/>
    </xf>
    <xf numFmtId="39" fontId="11" fillId="27" borderId="0" xfId="0" applyNumberFormat="1" applyFont="1" applyFill="1" applyAlignment="1">
      <alignment vertical="center"/>
    </xf>
    <xf numFmtId="0" fontId="25" fillId="27" borderId="0" xfId="0" applyFont="1" applyFill="1" applyAlignment="1">
      <alignment horizontal="center" vertical="center"/>
    </xf>
    <xf numFmtId="37" fontId="25" fillId="27" borderId="0" xfId="0" applyNumberFormat="1" applyFont="1" applyFill="1" applyAlignment="1">
      <alignment horizontal="center" vertical="center"/>
    </xf>
    <xf numFmtId="0" fontId="20" fillId="40" borderId="9" xfId="0" applyFont="1" applyFill="1" applyBorder="1" applyAlignment="1">
      <alignment horizontal="center"/>
    </xf>
    <xf numFmtId="0" fontId="20" fillId="41" borderId="9" xfId="0" applyFont="1" applyFill="1" applyBorder="1" applyAlignment="1">
      <alignment horizontal="center" vertical="top"/>
    </xf>
    <xf numFmtId="0" fontId="73" fillId="7" borderId="9" xfId="0" applyFont="1" applyFill="1" applyBorder="1" applyAlignment="1">
      <alignment vertical="center" wrapText="1"/>
    </xf>
    <xf numFmtId="39" fontId="74" fillId="30" borderId="0" xfId="0" applyNumberFormat="1" applyFont="1" applyFill="1" applyAlignment="1">
      <alignment vertical="center"/>
    </xf>
    <xf numFmtId="0" fontId="73" fillId="30" borderId="0" xfId="0" applyFont="1" applyFill="1" applyAlignment="1">
      <alignment horizontal="center" vertical="center"/>
    </xf>
    <xf numFmtId="37" fontId="73" fillId="30" borderId="0" xfId="0" applyNumberFormat="1" applyFont="1" applyFill="1" applyAlignment="1">
      <alignment horizontal="center" vertical="center"/>
    </xf>
    <xf numFmtId="0" fontId="11" fillId="31" borderId="0" xfId="0" applyFont="1" applyFill="1" applyAlignment="1">
      <alignment horizontal="left" vertical="center" wrapText="1"/>
    </xf>
    <xf numFmtId="0" fontId="43" fillId="0" borderId="13" xfId="0" applyFont="1" applyBorder="1" applyAlignment="1">
      <alignment vertical="center" wrapText="1"/>
    </xf>
    <xf numFmtId="0" fontId="4" fillId="0" borderId="0" xfId="1" applyAlignment="1">
      <alignment horizontal="right"/>
    </xf>
    <xf numFmtId="0" fontId="25" fillId="44" borderId="9" xfId="0" applyFont="1" applyFill="1" applyBorder="1" applyAlignment="1">
      <alignment vertical="center" wrapText="1"/>
    </xf>
    <xf numFmtId="0" fontId="11" fillId="45" borderId="9" xfId="0" applyFont="1" applyFill="1" applyBorder="1" applyAlignment="1">
      <alignment horizontal="center" vertical="center" wrapText="1"/>
    </xf>
    <xf numFmtId="0" fontId="11" fillId="46" borderId="9" xfId="0" applyFont="1" applyFill="1" applyBorder="1" applyAlignment="1">
      <alignment horizontal="center" vertical="center" wrapText="1"/>
    </xf>
    <xf numFmtId="0" fontId="25" fillId="46" borderId="9" xfId="0" applyFont="1" applyFill="1" applyBorder="1" applyAlignment="1">
      <alignment vertical="center" wrapText="1"/>
    </xf>
    <xf numFmtId="0" fontId="45" fillId="46" borderId="9" xfId="0" applyFont="1" applyFill="1" applyBorder="1" applyAlignment="1">
      <alignment vertical="center" wrapText="1"/>
    </xf>
    <xf numFmtId="0" fontId="4" fillId="47" borderId="9" xfId="1" applyFill="1" applyBorder="1" applyAlignment="1">
      <alignment vertical="center" wrapText="1"/>
    </xf>
    <xf numFmtId="0" fontId="36" fillId="46" borderId="9" xfId="0" applyFont="1" applyFill="1" applyBorder="1" applyAlignment="1">
      <alignment horizontal="center" vertical="center" wrapText="1"/>
    </xf>
    <xf numFmtId="0" fontId="11" fillId="46" borderId="9" xfId="0" applyFont="1" applyFill="1" applyBorder="1" applyAlignment="1">
      <alignment vertical="center" wrapText="1"/>
    </xf>
    <xf numFmtId="0" fontId="11" fillId="48" borderId="0" xfId="0" applyFont="1" applyFill="1" applyAlignment="1">
      <alignment horizontal="center"/>
    </xf>
    <xf numFmtId="0" fontId="36" fillId="0" borderId="9" xfId="0" applyFont="1" applyBorder="1" applyAlignment="1">
      <alignment horizontal="center" vertical="center" wrapText="1"/>
    </xf>
    <xf numFmtId="0" fontId="45" fillId="0" borderId="9" xfId="0" applyFont="1" applyBorder="1" applyAlignment="1">
      <alignment vertical="center" wrapText="1"/>
    </xf>
    <xf numFmtId="0" fontId="11" fillId="48" borderId="0" xfId="0" applyFont="1" applyFill="1" applyAlignment="1">
      <alignment horizontal="center" vertical="center"/>
    </xf>
    <xf numFmtId="0" fontId="36" fillId="46" borderId="9" xfId="0" applyFont="1" applyFill="1" applyBorder="1" applyAlignment="1">
      <alignment vertical="center" wrapText="1"/>
    </xf>
    <xf numFmtId="0" fontId="36" fillId="45" borderId="9" xfId="0" applyFont="1" applyFill="1" applyBorder="1" applyAlignment="1">
      <alignment horizontal="center" vertical="center" wrapText="1"/>
    </xf>
    <xf numFmtId="0" fontId="36" fillId="45" borderId="9" xfId="0" applyFont="1" applyFill="1" applyBorder="1" applyAlignment="1">
      <alignment vertical="center" wrapText="1"/>
    </xf>
    <xf numFmtId="0" fontId="25" fillId="0" borderId="9" xfId="0" applyFont="1" applyBorder="1" applyAlignment="1">
      <alignment wrapText="1"/>
    </xf>
    <xf numFmtId="0" fontId="25" fillId="48" borderId="0" xfId="0" applyFont="1" applyFill="1" applyAlignment="1">
      <alignment wrapText="1"/>
    </xf>
    <xf numFmtId="0" fontId="69" fillId="33" borderId="0" xfId="0" applyFont="1" applyFill="1" applyAlignment="1">
      <alignment horizontal="center" vertical="center"/>
    </xf>
    <xf numFmtId="37" fontId="69" fillId="33" borderId="0" xfId="0" applyNumberFormat="1" applyFont="1" applyFill="1" applyAlignment="1">
      <alignment horizontal="center" vertical="center"/>
    </xf>
    <xf numFmtId="0" fontId="77" fillId="0" borderId="0" xfId="0" applyFont="1"/>
    <xf numFmtId="0" fontId="2" fillId="0" borderId="0" xfId="0" applyFont="1"/>
    <xf numFmtId="0" fontId="77" fillId="27" borderId="0" xfId="0" applyFont="1" applyFill="1"/>
    <xf numFmtId="0" fontId="2" fillId="27" borderId="0" xfId="0" applyFont="1" applyFill="1"/>
    <xf numFmtId="37" fontId="20" fillId="2" borderId="9" xfId="0" applyNumberFormat="1" applyFont="1" applyFill="1" applyBorder="1" applyAlignment="1">
      <alignment horizontal="center" vertical="center"/>
    </xf>
    <xf numFmtId="0" fontId="11" fillId="22" borderId="9" xfId="0" applyFont="1" applyFill="1" applyBorder="1" applyAlignment="1">
      <alignment vertical="top" wrapText="1"/>
    </xf>
    <xf numFmtId="0" fontId="11" fillId="49" borderId="9" xfId="0" applyFont="1" applyFill="1" applyBorder="1" applyAlignment="1">
      <alignment horizontal="center" vertical="center" wrapText="1"/>
    </xf>
    <xf numFmtId="0" fontId="25" fillId="23" borderId="9" xfId="0" applyFont="1" applyFill="1" applyBorder="1" applyAlignment="1">
      <alignment vertical="top" wrapText="1"/>
    </xf>
    <xf numFmtId="0" fontId="25" fillId="22" borderId="9" xfId="0" applyFont="1" applyFill="1" applyBorder="1" applyAlignment="1">
      <alignment vertical="top" wrapText="1"/>
    </xf>
    <xf numFmtId="0" fontId="7" fillId="0" borderId="12" xfId="0" applyFont="1" applyBorder="1" applyAlignment="1">
      <alignment vertical="center" wrapText="1"/>
    </xf>
    <xf numFmtId="0" fontId="2" fillId="0" borderId="9" xfId="0" applyFont="1" applyBorder="1"/>
    <xf numFmtId="0" fontId="7" fillId="0" borderId="0" xfId="0" applyFont="1" applyAlignment="1">
      <alignment vertical="center"/>
    </xf>
    <xf numFmtId="0" fontId="78" fillId="0" borderId="0" xfId="0" applyFont="1"/>
    <xf numFmtId="0" fontId="79" fillId="0" borderId="0" xfId="0" applyFont="1"/>
    <xf numFmtId="0" fontId="11" fillId="51" borderId="0" xfId="3" applyFont="1" applyAlignment="1">
      <alignment wrapText="1"/>
    </xf>
    <xf numFmtId="0" fontId="11" fillId="51" borderId="0" xfId="3" applyFont="1" applyAlignment="1">
      <alignment horizontal="center" vertical="center" wrapText="1"/>
    </xf>
    <xf numFmtId="0" fontId="11" fillId="51" borderId="0" xfId="3" applyFont="1" applyAlignment="1">
      <alignment horizontal="left" vertical="center" wrapText="1"/>
    </xf>
    <xf numFmtId="0" fontId="4" fillId="0" borderId="0" xfId="0" applyFont="1" applyAlignment="1">
      <alignment horizontal="center" vertical="center"/>
    </xf>
    <xf numFmtId="0" fontId="80" fillId="0" borderId="0" xfId="0" applyFont="1"/>
    <xf numFmtId="0" fontId="11" fillId="52" borderId="0" xfId="4" applyFont="1" applyAlignment="1">
      <alignment horizontal="left" vertical="center" wrapText="1"/>
    </xf>
    <xf numFmtId="0" fontId="11" fillId="52" borderId="0" xfId="4" applyFont="1" applyAlignment="1">
      <alignment horizontal="center" vertical="center" wrapText="1"/>
    </xf>
    <xf numFmtId="0" fontId="11" fillId="52" borderId="0" xfId="4" applyFont="1" applyAlignment="1">
      <alignment wrapText="1"/>
    </xf>
    <xf numFmtId="0" fontId="2" fillId="0" borderId="0" xfId="0" applyFont="1" applyAlignment="1">
      <alignment horizontal="right" vertical="center"/>
    </xf>
    <xf numFmtId="39" fontId="25" fillId="31" borderId="0" xfId="0" applyNumberFormat="1" applyFont="1" applyFill="1" applyAlignment="1">
      <alignment horizontal="center" vertical="center"/>
    </xf>
    <xf numFmtId="39" fontId="25" fillId="31" borderId="0" xfId="0" applyNumberFormat="1" applyFont="1" applyFill="1" applyAlignment="1">
      <alignment horizontal="left" vertical="center"/>
    </xf>
    <xf numFmtId="0" fontId="11" fillId="50" borderId="0" xfId="2" applyFont="1" applyAlignment="1">
      <alignment wrapText="1"/>
    </xf>
    <xf numFmtId="0" fontId="11" fillId="50" borderId="0" xfId="2" applyFont="1" applyAlignment="1">
      <alignment horizontal="center" vertical="center" wrapText="1"/>
    </xf>
    <xf numFmtId="0" fontId="11" fillId="50" borderId="0" xfId="2" applyFont="1" applyAlignment="1">
      <alignment horizontal="center" vertical="center"/>
    </xf>
    <xf numFmtId="0" fontId="11" fillId="50" borderId="0" xfId="2" applyFont="1" applyAlignment="1">
      <alignment horizontal="left" vertical="center" wrapText="1"/>
    </xf>
    <xf numFmtId="0" fontId="11" fillId="53" borderId="0" xfId="5" applyFont="1" applyAlignment="1">
      <alignment horizontal="left" vertical="center"/>
    </xf>
    <xf numFmtId="0" fontId="11" fillId="53" borderId="0" xfId="5" applyFont="1" applyAlignment="1">
      <alignment horizontal="center" vertical="center" wrapText="1"/>
    </xf>
    <xf numFmtId="0" fontId="11" fillId="54" borderId="0" xfId="2" applyFont="1" applyFill="1" applyAlignment="1">
      <alignment horizontal="left" vertical="center" wrapText="1"/>
    </xf>
    <xf numFmtId="0" fontId="7" fillId="0" borderId="0" xfId="0" applyFont="1" applyAlignment="1">
      <alignment horizontal="center"/>
    </xf>
    <xf numFmtId="0" fontId="25" fillId="55" borderId="0" xfId="0" applyFont="1" applyFill="1" applyAlignment="1">
      <alignment horizontal="left" vertical="center"/>
    </xf>
    <xf numFmtId="39" fontId="11" fillId="55" borderId="0" xfId="0" applyNumberFormat="1" applyFont="1" applyFill="1" applyAlignment="1">
      <alignment horizontal="center" vertical="center"/>
    </xf>
    <xf numFmtId="39" fontId="25" fillId="55" borderId="0" xfId="0" applyNumberFormat="1" applyFont="1" applyFill="1" applyAlignment="1">
      <alignment horizontal="center"/>
    </xf>
    <xf numFmtId="39" fontId="25" fillId="55" borderId="0" xfId="0" quotePrefix="1" applyNumberFormat="1" applyFont="1" applyFill="1" applyAlignment="1">
      <alignment horizontal="center" vertical="center"/>
    </xf>
    <xf numFmtId="0" fontId="11" fillId="56" borderId="0" xfId="0" applyFont="1" applyFill="1" applyAlignment="1">
      <alignment wrapText="1"/>
    </xf>
    <xf numFmtId="0" fontId="11" fillId="56" borderId="0" xfId="0" applyFont="1" applyFill="1" applyAlignment="1">
      <alignment horizontal="center" vertical="center" wrapText="1"/>
    </xf>
    <xf numFmtId="0" fontId="11" fillId="56" borderId="0" xfId="0" applyFont="1" applyFill="1"/>
    <xf numFmtId="0" fontId="66" fillId="27" borderId="0" xfId="0" applyFont="1" applyFill="1"/>
    <xf numFmtId="0" fontId="0" fillId="0" borderId="0" xfId="0" applyAlignment="1">
      <alignment horizontal="right"/>
    </xf>
    <xf numFmtId="0" fontId="0" fillId="6" borderId="0" xfId="0" applyFill="1" applyAlignment="1">
      <alignment horizontal="right" vertical="center"/>
    </xf>
    <xf numFmtId="0" fontId="11" fillId="57" borderId="0" xfId="0" applyFont="1" applyFill="1" applyAlignment="1">
      <alignment horizontal="right"/>
    </xf>
    <xf numFmtId="0" fontId="11" fillId="57" borderId="0" xfId="3" applyFont="1" applyFill="1" applyAlignment="1">
      <alignment wrapText="1"/>
    </xf>
    <xf numFmtId="0" fontId="11" fillId="57" borderId="0" xfId="3" applyFont="1" applyFill="1" applyAlignment="1">
      <alignment horizontal="center" vertical="center" wrapText="1"/>
    </xf>
    <xf numFmtId="0" fontId="11" fillId="57" borderId="0" xfId="0" applyFont="1" applyFill="1"/>
    <xf numFmtId="0" fontId="66" fillId="57" borderId="0" xfId="0" applyFont="1" applyFill="1"/>
    <xf numFmtId="0" fontId="77" fillId="57" borderId="0" xfId="0" applyFont="1" applyFill="1"/>
    <xf numFmtId="0" fontId="2" fillId="57" borderId="0" xfId="0" applyFont="1" applyFill="1"/>
    <xf numFmtId="0" fontId="41" fillId="27" borderId="0" xfId="0" applyFont="1" applyFill="1"/>
    <xf numFmtId="37" fontId="13" fillId="27" borderId="0" xfId="0" applyNumberFormat="1" applyFont="1" applyFill="1"/>
    <xf numFmtId="37" fontId="66" fillId="27" borderId="0" xfId="0" applyNumberFormat="1" applyFont="1" applyFill="1"/>
    <xf numFmtId="39" fontId="7" fillId="0" borderId="0" xfId="0" applyNumberFormat="1" applyFont="1"/>
    <xf numFmtId="0" fontId="7" fillId="0" borderId="0" xfId="0" applyFont="1" applyAlignment="1">
      <alignment horizontal="left" vertical="center"/>
    </xf>
    <xf numFmtId="0" fontId="7" fillId="0" borderId="0" xfId="0" applyFont="1" applyAlignment="1">
      <alignment horizontal="left"/>
    </xf>
    <xf numFmtId="0" fontId="7" fillId="0" borderId="0" xfId="0" applyFont="1" applyAlignment="1">
      <alignment vertical="top" wrapText="1"/>
    </xf>
    <xf numFmtId="0" fontId="4" fillId="0" borderId="7" xfId="0" applyFont="1" applyBorder="1" applyAlignment="1">
      <alignment horizontal="left" vertical="center" shrinkToFit="1"/>
    </xf>
    <xf numFmtId="0" fontId="7" fillId="0" borderId="0" xfId="0" applyFont="1" applyAlignment="1">
      <alignment horizontal="left" vertical="center" shrinkToFit="1"/>
    </xf>
    <xf numFmtId="0" fontId="4" fillId="0" borderId="0" xfId="0" applyFont="1"/>
    <xf numFmtId="0" fontId="7" fillId="5" borderId="9" xfId="0" applyFont="1" applyFill="1" applyBorder="1"/>
    <xf numFmtId="39" fontId="7" fillId="27" borderId="0" xfId="0" applyNumberFormat="1" applyFont="1" applyFill="1" applyAlignment="1">
      <alignment vertical="center"/>
    </xf>
    <xf numFmtId="0" fontId="7" fillId="9" borderId="9" xfId="0" applyFont="1" applyFill="1" applyBorder="1"/>
    <xf numFmtId="0" fontId="7" fillId="27" borderId="0" xfId="0" applyFont="1" applyFill="1"/>
    <xf numFmtId="39" fontId="7" fillId="27" borderId="0" xfId="0" applyNumberFormat="1" applyFont="1" applyFill="1"/>
    <xf numFmtId="0" fontId="7" fillId="10" borderId="9" xfId="0" applyFont="1" applyFill="1" applyBorder="1"/>
    <xf numFmtId="0" fontId="7" fillId="12" borderId="9" xfId="0" applyFont="1" applyFill="1" applyBorder="1"/>
    <xf numFmtId="0" fontId="7" fillId="15" borderId="9" xfId="0" applyFont="1" applyFill="1" applyBorder="1"/>
    <xf numFmtId="0" fontId="7" fillId="8" borderId="9" xfId="0" applyFont="1" applyFill="1" applyBorder="1"/>
    <xf numFmtId="0" fontId="4" fillId="17" borderId="9" xfId="1" applyFill="1" applyBorder="1" applyAlignment="1">
      <alignment vertical="center" wrapText="1"/>
    </xf>
    <xf numFmtId="0" fontId="2" fillId="22" borderId="9" xfId="0" applyFont="1" applyFill="1" applyBorder="1" applyAlignment="1">
      <alignment vertical="center" wrapText="1"/>
    </xf>
    <xf numFmtId="0" fontId="7" fillId="0" borderId="0" xfId="0" applyFont="1" applyAlignment="1">
      <alignment horizontal="right"/>
    </xf>
    <xf numFmtId="0" fontId="7" fillId="6" borderId="9" xfId="0" applyFont="1" applyFill="1" applyBorder="1" applyAlignment="1">
      <alignment horizontal="right" vertical="center"/>
    </xf>
    <xf numFmtId="0" fontId="7" fillId="0" borderId="0" xfId="0" applyFont="1" applyAlignment="1">
      <alignment horizontal="right" vertical="center"/>
    </xf>
    <xf numFmtId="0" fontId="4" fillId="22" borderId="9" xfId="1" applyFill="1" applyBorder="1" applyAlignment="1">
      <alignment vertical="top"/>
    </xf>
    <xf numFmtId="0" fontId="4" fillId="23" borderId="9" xfId="1" applyFill="1" applyBorder="1" applyAlignment="1">
      <alignment vertical="top"/>
    </xf>
    <xf numFmtId="0" fontId="4" fillId="22" borderId="9" xfId="0" applyFont="1" applyFill="1" applyBorder="1" applyAlignment="1">
      <alignment vertical="top" wrapText="1"/>
    </xf>
    <xf numFmtId="0" fontId="19" fillId="0" borderId="0" xfId="0" applyFont="1" applyAlignment="1">
      <alignment horizontal="left" wrapText="1"/>
    </xf>
    <xf numFmtId="0" fontId="50" fillId="0" borderId="0" xfId="0" applyFont="1" applyAlignment="1">
      <alignment horizontal="left" vertical="center"/>
    </xf>
    <xf numFmtId="0" fontId="52" fillId="0" borderId="0" xfId="0" applyFont="1"/>
    <xf numFmtId="0" fontId="12" fillId="0" borderId="0" xfId="0" applyFont="1" applyAlignment="1">
      <alignment horizontal="left" vertical="center"/>
    </xf>
    <xf numFmtId="0" fontId="11" fillId="0" borderId="0" xfId="0" applyFont="1"/>
    <xf numFmtId="0" fontId="16" fillId="0" borderId="9" xfId="0" applyFont="1" applyBorder="1" applyAlignment="1">
      <alignment horizontal="center"/>
    </xf>
    <xf numFmtId="0" fontId="2" fillId="0" borderId="9" xfId="0" applyFont="1" applyBorder="1"/>
    <xf numFmtId="0" fontId="22" fillId="25" borderId="9" xfId="0" applyFont="1" applyFill="1" applyBorder="1" applyAlignment="1">
      <alignment horizontal="left" vertical="center"/>
    </xf>
    <xf numFmtId="0" fontId="2" fillId="26" borderId="9" xfId="0" applyFont="1" applyFill="1" applyBorder="1" applyAlignment="1">
      <alignment vertical="center"/>
    </xf>
    <xf numFmtId="0" fontId="11" fillId="0" borderId="0" xfId="0" applyFont="1" applyAlignment="1">
      <alignment horizontal="left" wrapText="1"/>
    </xf>
    <xf numFmtId="0" fontId="25" fillId="0" borderId="7" xfId="0" applyFont="1" applyBorder="1" applyAlignment="1">
      <alignment horizontal="left" shrinkToFit="1"/>
    </xf>
    <xf numFmtId="0" fontId="2" fillId="0" borderId="7" xfId="0" applyFont="1" applyBorder="1"/>
    <xf numFmtId="164" fontId="25" fillId="0" borderId="6" xfId="0" applyNumberFormat="1" applyFont="1" applyBorder="1" applyAlignment="1">
      <alignment horizontal="center" shrinkToFit="1"/>
    </xf>
    <xf numFmtId="14" fontId="25" fillId="0" borderId="6" xfId="0" applyNumberFormat="1" applyFont="1" applyBorder="1" applyAlignment="1">
      <alignment horizontal="center"/>
    </xf>
    <xf numFmtId="0" fontId="2" fillId="0" borderId="8" xfId="0" applyFont="1" applyBorder="1"/>
    <xf numFmtId="0" fontId="11" fillId="0" borderId="1" xfId="0" applyFont="1" applyBorder="1" applyAlignment="1">
      <alignment horizontal="left" wrapText="1"/>
    </xf>
    <xf numFmtId="0" fontId="2" fillId="0" borderId="2" xfId="0" applyFont="1" applyBorder="1"/>
    <xf numFmtId="0" fontId="4" fillId="0" borderId="7" xfId="0" applyFont="1" applyBorder="1" applyAlignment="1">
      <alignment horizontal="left" shrinkToFit="1"/>
    </xf>
    <xf numFmtId="0" fontId="25" fillId="0" borderId="6" xfId="0" applyFont="1" applyBorder="1" applyAlignment="1">
      <alignment horizontal="center"/>
    </xf>
    <xf numFmtId="0" fontId="23" fillId="25" borderId="9" xfId="0" applyFont="1" applyFill="1" applyBorder="1" applyAlignment="1">
      <alignment horizontal="left" vertical="center"/>
    </xf>
    <xf numFmtId="0" fontId="11" fillId="0" borderId="0" xfId="0" applyFont="1" applyAlignment="1">
      <alignment horizontal="left" vertical="top" wrapText="1"/>
    </xf>
    <xf numFmtId="0" fontId="2" fillId="0" borderId="5" xfId="0" applyFont="1" applyBorder="1"/>
    <xf numFmtId="0" fontId="25" fillId="0" borderId="7" xfId="0" applyFont="1" applyBorder="1" applyAlignment="1">
      <alignment horizontal="left" vertical="center" shrinkToFit="1"/>
    </xf>
    <xf numFmtId="0" fontId="25" fillId="0" borderId="6" xfId="0" applyFont="1" applyBorder="1" applyAlignment="1">
      <alignment horizontal="center" vertical="center"/>
    </xf>
    <xf numFmtId="165" fontId="25" fillId="0" borderId="6" xfId="0" applyNumberFormat="1" applyFont="1" applyBorder="1" applyAlignment="1">
      <alignment horizontal="center" vertical="center"/>
    </xf>
    <xf numFmtId="0" fontId="20" fillId="40" borderId="9" xfId="0" applyFont="1" applyFill="1" applyBorder="1"/>
    <xf numFmtId="0" fontId="30" fillId="5" borderId="9" xfId="0" applyFont="1" applyFill="1" applyBorder="1" applyAlignment="1">
      <alignment horizontal="left" vertical="center" wrapText="1"/>
    </xf>
    <xf numFmtId="0" fontId="20" fillId="8" borderId="9" xfId="0" applyFont="1" applyFill="1" applyBorder="1"/>
    <xf numFmtId="0" fontId="20" fillId="2" borderId="9" xfId="0" applyFont="1" applyFill="1" applyBorder="1" applyAlignment="1">
      <alignment horizontal="center" vertical="center"/>
    </xf>
    <xf numFmtId="0" fontId="62" fillId="0" borderId="9" xfId="0" applyFont="1" applyBorder="1"/>
    <xf numFmtId="0" fontId="30" fillId="9" borderId="9" xfId="0" applyFont="1" applyFill="1" applyBorder="1" applyAlignment="1">
      <alignment vertical="center" wrapText="1"/>
    </xf>
    <xf numFmtId="0" fontId="37" fillId="0" borderId="0" xfId="0" applyFont="1" applyAlignment="1">
      <alignment vertical="top"/>
    </xf>
    <xf numFmtId="0" fontId="39" fillId="0" borderId="0" xfId="0" applyFont="1" applyAlignment="1">
      <alignment horizontal="left" vertical="top" wrapText="1"/>
    </xf>
    <xf numFmtId="0" fontId="75" fillId="2" borderId="9" xfId="0" applyFont="1" applyFill="1" applyBorder="1" applyAlignment="1">
      <alignment horizontal="center" vertical="center"/>
    </xf>
    <xf numFmtId="0" fontId="76" fillId="0" borderId="9" xfId="0" applyFont="1" applyBorder="1"/>
    <xf numFmtId="0" fontId="20" fillId="41" borderId="9" xfId="0" applyFont="1" applyFill="1" applyBorder="1" applyAlignment="1">
      <alignment vertical="top"/>
    </xf>
    <xf numFmtId="0" fontId="2" fillId="42" borderId="9" xfId="0" applyFont="1" applyFill="1" applyBorder="1"/>
    <xf numFmtId="0" fontId="30" fillId="43" borderId="9" xfId="0" applyFont="1" applyFill="1" applyBorder="1" applyAlignment="1">
      <alignment vertical="top" wrapText="1"/>
    </xf>
    <xf numFmtId="0" fontId="2" fillId="29" borderId="9" xfId="0" applyFont="1" applyFill="1" applyBorder="1"/>
    <xf numFmtId="0" fontId="20" fillId="11" borderId="9" xfId="0" applyFont="1" applyFill="1" applyBorder="1" applyAlignment="1">
      <alignment horizontal="left" vertical="top"/>
    </xf>
    <xf numFmtId="0" fontId="30" fillId="12" borderId="9" xfId="0" applyFont="1" applyFill="1" applyBorder="1" applyAlignment="1">
      <alignment vertical="top" wrapText="1"/>
    </xf>
    <xf numFmtId="0" fontId="11" fillId="14" borderId="9" xfId="0" applyFont="1" applyFill="1" applyBorder="1" applyAlignment="1">
      <alignment horizontal="left" vertical="top" wrapText="1"/>
    </xf>
    <xf numFmtId="0" fontId="7" fillId="15" borderId="1" xfId="0" applyFont="1" applyFill="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40" fillId="4" borderId="9" xfId="0" applyFont="1" applyFill="1" applyBorder="1" applyAlignment="1">
      <alignment horizontal="left" vertical="center"/>
    </xf>
    <xf numFmtId="0" fontId="11" fillId="5" borderId="9" xfId="0" applyFont="1" applyFill="1" applyBorder="1" applyAlignment="1">
      <alignment horizontal="left" vertical="center" wrapText="1"/>
    </xf>
    <xf numFmtId="0" fontId="40" fillId="8" borderId="9" xfId="0" applyFont="1" applyFill="1" applyBorder="1" applyAlignment="1">
      <alignment horizontal="left" vertical="center"/>
    </xf>
    <xf numFmtId="0" fontId="11" fillId="9" borderId="9" xfId="0" applyFont="1" applyFill="1" applyBorder="1" applyAlignment="1">
      <alignment horizontal="left" vertical="center"/>
    </xf>
    <xf numFmtId="0" fontId="40" fillId="19" borderId="9" xfId="0" applyFont="1" applyFill="1" applyBorder="1" applyAlignment="1">
      <alignment horizontal="left" vertical="center"/>
    </xf>
    <xf numFmtId="0" fontId="47" fillId="20" borderId="9" xfId="0" applyFont="1" applyFill="1" applyBorder="1" applyAlignment="1">
      <alignment vertical="center"/>
    </xf>
    <xf numFmtId="0" fontId="48" fillId="21" borderId="9" xfId="0" applyFont="1" applyFill="1" applyBorder="1" applyAlignment="1">
      <alignment vertical="center"/>
    </xf>
    <xf numFmtId="0" fontId="5" fillId="0" borderId="0" xfId="0" applyFont="1" applyAlignment="1">
      <alignment horizontal="left" vertical="center" wrapText="1"/>
    </xf>
    <xf numFmtId="0" fontId="0" fillId="0" borderId="0" xfId="0"/>
  </cellXfs>
  <cellStyles count="6">
    <cellStyle name="40% - Accent1" xfId="2" builtinId="31"/>
    <cellStyle name="40% - Accent2" xfId="3" builtinId="35"/>
    <cellStyle name="40% - Accent5" xfId="4" builtinId="47"/>
    <cellStyle name="40% - Accent6" xfId="5" builtinId="51"/>
    <cellStyle name="Hyperlink" xfId="1" builtinId="8"/>
    <cellStyle name="Normal" xfId="0" builtinId="0"/>
  </cellStyles>
  <dxfs count="60">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sz val="12"/>
        <name val="Arial"/>
        <family val="2"/>
        <scheme val="none"/>
      </font>
    </dxf>
    <dxf>
      <font>
        <strike val="0"/>
        <outline val="0"/>
        <shadow val="0"/>
        <vertAlign val="baseline"/>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rgb="FFE5DFEC"/>
          <bgColor rgb="FFE5DFEC"/>
        </patternFill>
      </fill>
    </dxf>
    <dxf>
      <fill>
        <patternFill patternType="solid">
          <fgColor rgb="FFCCC0D9"/>
          <bgColor rgb="FFCCC0D9"/>
        </patternFill>
      </fill>
    </dxf>
    <dxf>
      <fill>
        <patternFill patternType="solid">
          <fgColor theme="0"/>
          <bgColor theme="0"/>
        </patternFill>
      </fill>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s>
  <tableStyles count="5">
    <tableStyle name="Certification Checklist-style" pivot="0" count="3" xr9:uid="{00000000-0011-0000-FFFF-FFFF00000000}">
      <tableStyleElement type="headerRow" dxfId="59"/>
      <tableStyleElement type="firstRowStripe" dxfId="58"/>
      <tableStyleElement type="secondRowStripe" dxfId="57"/>
    </tableStyle>
    <tableStyle name="Certification Checklist-style 2" pivot="0" count="3" xr9:uid="{00000000-0011-0000-FFFF-FFFF01000000}">
      <tableStyleElement type="headerRow" dxfId="56"/>
      <tableStyleElement type="firstRowStripe" dxfId="55"/>
      <tableStyleElement type="secondRowStripe" dxfId="54"/>
    </tableStyle>
    <tableStyle name="Certification Checklist-style 3" pivot="0" count="3" xr9:uid="{00000000-0011-0000-FFFF-FFFF02000000}">
      <tableStyleElement type="headerRow" dxfId="53"/>
      <tableStyleElement type="firstRowStripe" dxfId="52"/>
      <tableStyleElement type="secondRowStripe" dxfId="51"/>
    </tableStyle>
    <tableStyle name="Certification Checklist-style 4" pivot="0" count="3" xr9:uid="{00000000-0011-0000-FFFF-FFFF03000000}">
      <tableStyleElement type="headerRow" dxfId="50"/>
      <tableStyleElement type="firstRowStripe" dxfId="49"/>
      <tableStyleElement type="secondRowStripe" dxfId="48"/>
    </tableStyle>
    <tableStyle name="Certification Checklist-style 5" pivot="0" count="3" xr9:uid="{00000000-0011-0000-FFFF-FFFF04000000}">
      <tableStyleElement type="headerRow" dxfId="47"/>
      <tableStyleElement type="firstRowStripe" dxfId="46"/>
      <tableStyleElement type="secondRowStripe" dxfId="45"/>
    </tableStyle>
  </tableStyles>
  <colors>
    <mruColors>
      <color rgb="FF0000FF"/>
      <color rgb="FF003095"/>
      <color rgb="FF00675A"/>
      <color rgb="FF4F2D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205826148726143"/>
          <c:y val="6.3423924671407297E-2"/>
          <c:w val="0.61527777777777781"/>
          <c:h val="0.88657407407407407"/>
        </c:manualLayout>
      </c:layout>
      <c:doughnutChart>
        <c:varyColors val="1"/>
        <c:ser>
          <c:idx val="0"/>
          <c:order val="0"/>
          <c:spPr>
            <a:ln>
              <a:noFill/>
            </a:ln>
          </c:spPr>
          <c:dPt>
            <c:idx val="0"/>
            <c:bubble3D val="0"/>
            <c:spPr>
              <a:solidFill>
                <a:schemeClr val="bg1"/>
              </a:solidFill>
              <a:ln w="19050">
                <a:noFill/>
              </a:ln>
              <a:effectLst/>
            </c:spPr>
            <c:extLst>
              <c:ext xmlns:c16="http://schemas.microsoft.com/office/drawing/2014/chart" uri="{C3380CC4-5D6E-409C-BE32-E72D297353CC}">
                <c16:uniqueId val="{00000004-6E9A-4223-A828-6803DDEA66CD}"/>
              </c:ext>
            </c:extLst>
          </c:dPt>
          <c:dPt>
            <c:idx val="1"/>
            <c:bubble3D val="0"/>
            <c:spPr>
              <a:solidFill>
                <a:schemeClr val="accent6">
                  <a:lumMod val="75000"/>
                </a:schemeClr>
              </a:solidFill>
              <a:ln w="19050">
                <a:noFill/>
              </a:ln>
              <a:effectLst/>
            </c:spPr>
            <c:extLst>
              <c:ext xmlns:c16="http://schemas.microsoft.com/office/drawing/2014/chart" uri="{C3380CC4-5D6E-409C-BE32-E72D297353CC}">
                <c16:uniqueId val="{00000005-6E9A-4223-A828-6803DDEA66CD}"/>
              </c:ext>
            </c:extLst>
          </c:dPt>
          <c:dPt>
            <c:idx val="2"/>
            <c:bubble3D val="0"/>
            <c:spPr>
              <a:solidFill>
                <a:schemeClr val="bg1">
                  <a:lumMod val="85000"/>
                </a:schemeClr>
              </a:solidFill>
              <a:ln w="19050">
                <a:noFill/>
              </a:ln>
              <a:effectLst/>
            </c:spPr>
            <c:extLst>
              <c:ext xmlns:c16="http://schemas.microsoft.com/office/drawing/2014/chart" uri="{C3380CC4-5D6E-409C-BE32-E72D297353CC}">
                <c16:uniqueId val="{00000006-6E9A-4223-A828-6803DDEA66CD}"/>
              </c:ext>
            </c:extLst>
          </c:dPt>
          <c:dPt>
            <c:idx val="3"/>
            <c:bubble3D val="0"/>
            <c:spPr>
              <a:solidFill>
                <a:srgbClr val="FFC000"/>
              </a:solidFill>
              <a:ln w="19050">
                <a:noFill/>
              </a:ln>
              <a:effectLst/>
            </c:spPr>
            <c:extLst>
              <c:ext xmlns:c16="http://schemas.microsoft.com/office/drawing/2014/chart" uri="{C3380CC4-5D6E-409C-BE32-E72D297353CC}">
                <c16:uniqueId val="{00000007-6E9A-4223-A828-6803DDEA66CD}"/>
              </c:ext>
            </c:extLst>
          </c:dPt>
          <c:dPt>
            <c:idx val="4"/>
            <c:bubble3D val="0"/>
            <c:spPr>
              <a:noFill/>
              <a:ln w="19050">
                <a:noFill/>
              </a:ln>
              <a:effectLst/>
            </c:spPr>
            <c:extLst>
              <c:ext xmlns:c16="http://schemas.microsoft.com/office/drawing/2014/chart" uri="{C3380CC4-5D6E-409C-BE32-E72D297353CC}">
                <c16:uniqueId val="{00000003-6E9A-4223-A828-6803DDEA66C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IL"/>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'Certification Checklist'!$H$129:$H$133</c:f>
              <c:strCache>
                <c:ptCount val="4"/>
                <c:pt idx="1">
                  <c:v>BRONZE</c:v>
                </c:pt>
                <c:pt idx="2">
                  <c:v>SILVER</c:v>
                </c:pt>
                <c:pt idx="3">
                  <c:v>GOLD</c:v>
                </c:pt>
              </c:strCache>
            </c:strRef>
          </c:cat>
          <c:val>
            <c:numRef>
              <c:f>'Certification Checklist'!$I$129:$I$133</c:f>
              <c:numCache>
                <c:formatCode>General</c:formatCode>
                <c:ptCount val="5"/>
                <c:pt idx="0" formatCode="#,##0_);\(#,##0\)">
                  <c:v>24</c:v>
                </c:pt>
                <c:pt idx="1">
                  <c:v>21</c:v>
                </c:pt>
                <c:pt idx="2">
                  <c:v>9</c:v>
                </c:pt>
                <c:pt idx="3">
                  <c:v>6</c:v>
                </c:pt>
                <c:pt idx="4" formatCode="#,##0_);\(#,##0\)">
                  <c:v>60</c:v>
                </c:pt>
              </c:numCache>
            </c:numRef>
          </c:val>
          <c:extLst>
            <c:ext xmlns:c16="http://schemas.microsoft.com/office/drawing/2014/chart" uri="{C3380CC4-5D6E-409C-BE32-E72D297353CC}">
              <c16:uniqueId val="{00000000-6E9A-4223-A828-6803DDEA66CD}"/>
            </c:ext>
          </c:extLst>
        </c:ser>
        <c:dLbls>
          <c:showLegendKey val="0"/>
          <c:showVal val="0"/>
          <c:showCatName val="0"/>
          <c:showSerName val="0"/>
          <c:showPercent val="0"/>
          <c:showBubbleSize val="0"/>
          <c:showLeaderLines val="1"/>
        </c:dLbls>
        <c:firstSliceAng val="270"/>
        <c:holeSize val="50"/>
      </c:doughnutChart>
      <c:pieChart>
        <c:varyColors val="1"/>
        <c:ser>
          <c:idx val="1"/>
          <c:order val="1"/>
          <c:tx>
            <c:strRef>
              <c:f>'Certification Checklist'!$K$131</c:f>
              <c:strCache>
                <c:ptCount val="1"/>
                <c:pt idx="0">
                  <c:v>Pointer </c:v>
                </c:pt>
              </c:strCache>
            </c:strRef>
          </c:tx>
          <c:spPr>
            <a:ln>
              <a:noFill/>
            </a:ln>
          </c:spPr>
          <c:dPt>
            <c:idx val="0"/>
            <c:bubble3D val="0"/>
            <c:spPr>
              <a:noFill/>
              <a:ln w="19050">
                <a:noFill/>
              </a:ln>
              <a:effectLst/>
            </c:spPr>
            <c:extLst>
              <c:ext xmlns:c16="http://schemas.microsoft.com/office/drawing/2014/chart" uri="{C3380CC4-5D6E-409C-BE32-E72D297353CC}">
                <c16:uniqueId val="{0000000B-6E9A-4223-A828-6803DDEA66CD}"/>
              </c:ext>
            </c:extLst>
          </c:dPt>
          <c:dPt>
            <c:idx val="1"/>
            <c:bubble3D val="0"/>
            <c:spPr>
              <a:solidFill>
                <a:schemeClr val="tx1"/>
              </a:solidFill>
              <a:ln w="19050">
                <a:noFill/>
              </a:ln>
              <a:effectLst/>
            </c:spPr>
            <c:extLst>
              <c:ext xmlns:c16="http://schemas.microsoft.com/office/drawing/2014/chart" uri="{C3380CC4-5D6E-409C-BE32-E72D297353CC}">
                <c16:uniqueId val="{0000000C-6E9A-4223-A828-6803DDEA66CD}"/>
              </c:ext>
            </c:extLst>
          </c:dPt>
          <c:dPt>
            <c:idx val="2"/>
            <c:bubble3D val="0"/>
            <c:spPr>
              <a:noFill/>
              <a:ln w="19050">
                <a:noFill/>
              </a:ln>
              <a:effectLst/>
            </c:spPr>
            <c:extLst>
              <c:ext xmlns:c16="http://schemas.microsoft.com/office/drawing/2014/chart" uri="{C3380CC4-5D6E-409C-BE32-E72D297353CC}">
                <c16:uniqueId val="{0000000A-6E9A-4223-A828-6803DDEA66CD}"/>
              </c:ext>
            </c:extLst>
          </c:dPt>
          <c:val>
            <c:numRef>
              <c:f>'Certification Checklist'!$L$130:$L$132</c:f>
              <c:numCache>
                <c:formatCode>General</c:formatCode>
                <c:ptCount val="3"/>
                <c:pt idx="0" formatCode="#,##0_);\(#,##0\)">
                  <c:v>0</c:v>
                </c:pt>
                <c:pt idx="1">
                  <c:v>1</c:v>
                </c:pt>
                <c:pt idx="2">
                  <c:v>119</c:v>
                </c:pt>
              </c:numCache>
            </c:numRef>
          </c:val>
          <c:extLst>
            <c:ext xmlns:c16="http://schemas.microsoft.com/office/drawing/2014/chart" uri="{C3380CC4-5D6E-409C-BE32-E72D297353CC}">
              <c16:uniqueId val="{00000009-6E9A-4223-A828-6803DDEA66CD}"/>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I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chart" Target="../charts/chart1.xml"/><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 Id="rId9" Type="http://schemas.openxmlformats.org/officeDocument/2006/relationships/image" Target="../media/image8.png"/></Relationships>
</file>

<file path=xl/drawings/_rels/drawing2.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968627</xdr:colOff>
      <xdr:row>135</xdr:row>
      <xdr:rowOff>59872</xdr:rowOff>
    </xdr:from>
    <xdr:to>
      <xdr:col>1</xdr:col>
      <xdr:colOff>5569655</xdr:colOff>
      <xdr:row>151</xdr:row>
      <xdr:rowOff>8466</xdr:rowOff>
    </xdr:to>
    <xdr:graphicFrame macro="">
      <xdr:nvGraphicFramePr>
        <xdr:cNvPr id="18" name="Chart 17">
          <a:extLst>
            <a:ext uri="{FF2B5EF4-FFF2-40B4-BE49-F238E27FC236}">
              <a16:creationId xmlns:a16="http://schemas.microsoft.com/office/drawing/2014/main" id="{08E583B7-3049-468A-80DB-54E3A26FAEE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851647</xdr:colOff>
      <xdr:row>28</xdr:row>
      <xdr:rowOff>268943</xdr:rowOff>
    </xdr:from>
    <xdr:ext cx="2085975" cy="714377"/>
    <xdr:grpSp>
      <xdr:nvGrpSpPr>
        <xdr:cNvPr id="2" name="Shape 2">
          <a:extLst>
            <a:ext uri="{FF2B5EF4-FFF2-40B4-BE49-F238E27FC236}">
              <a16:creationId xmlns:a16="http://schemas.microsoft.com/office/drawing/2014/main" id="{00000000-0008-0000-0000-000002000000}"/>
            </a:ext>
          </a:extLst>
        </xdr:cNvPr>
        <xdr:cNvGrpSpPr/>
      </xdr:nvGrpSpPr>
      <xdr:grpSpPr>
        <a:xfrm>
          <a:off x="14774022" y="8936693"/>
          <a:ext cx="2085975" cy="714377"/>
          <a:chOff x="4303013" y="3422813"/>
          <a:chExt cx="2085975" cy="714377"/>
        </a:xfrm>
      </xdr:grpSpPr>
      <xdr:grpSp>
        <xdr:nvGrpSpPr>
          <xdr:cNvPr id="3" name="Shape 3">
            <a:extLst>
              <a:ext uri="{FF2B5EF4-FFF2-40B4-BE49-F238E27FC236}">
                <a16:creationId xmlns:a16="http://schemas.microsoft.com/office/drawing/2014/main" id="{00000000-0008-0000-0000-000003000000}"/>
              </a:ext>
            </a:extLst>
          </xdr:cNvPr>
          <xdr:cNvGrpSpPr/>
        </xdr:nvGrpSpPr>
        <xdr:grpSpPr>
          <a:xfrm>
            <a:off x="4303013" y="3422813"/>
            <a:ext cx="2085975" cy="714377"/>
            <a:chOff x="9245600" y="6061961"/>
            <a:chExt cx="1409700" cy="732541"/>
          </a:xfrm>
        </xdr:grpSpPr>
        <xdr:sp macro="" textlink="">
          <xdr:nvSpPr>
            <xdr:cNvPr id="4" name="Shape 4">
              <a:extLst>
                <a:ext uri="{FF2B5EF4-FFF2-40B4-BE49-F238E27FC236}">
                  <a16:creationId xmlns:a16="http://schemas.microsoft.com/office/drawing/2014/main" id="{00000000-0008-0000-0000-000004000000}"/>
                </a:ext>
              </a:extLst>
            </xdr:cNvPr>
            <xdr:cNvSpPr/>
          </xdr:nvSpPr>
          <xdr:spPr>
            <a:xfrm>
              <a:off x="9245600" y="6061961"/>
              <a:ext cx="1409700" cy="7325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5" name="Shape 5">
              <a:extLst>
                <a:ext uri="{FF2B5EF4-FFF2-40B4-BE49-F238E27FC236}">
                  <a16:creationId xmlns:a16="http://schemas.microsoft.com/office/drawing/2014/main" id="{00000000-0008-0000-0000-000005000000}"/>
                </a:ext>
              </a:extLst>
            </xdr:cNvPr>
            <xdr:cNvSpPr/>
          </xdr:nvSpPr>
          <xdr:spPr>
            <a:xfrm rot="5400000">
              <a:off x="9601200" y="5753102"/>
              <a:ext cx="698500" cy="1384300"/>
            </a:xfrm>
            <a:prstGeom prst="homePlate">
              <a:avLst>
                <a:gd name="adj" fmla="val 50000"/>
              </a:avLst>
            </a:prstGeom>
            <a:solidFill>
              <a:schemeClr val="accent2"/>
            </a:solidFill>
            <a:ln w="25400" cap="flat" cmpd="sng">
              <a:solidFill>
                <a:schemeClr val="accent2">
                  <a:lumMod val="50000"/>
                </a:schemeClr>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sp macro="" textlink="">
          <xdr:nvSpPr>
            <xdr:cNvPr id="6" name="Shape 6">
              <a:extLst>
                <a:ext uri="{FF2B5EF4-FFF2-40B4-BE49-F238E27FC236}">
                  <a16:creationId xmlns:a16="http://schemas.microsoft.com/office/drawing/2014/main" id="{00000000-0008-0000-0000-000006000000}"/>
                </a:ext>
              </a:extLst>
            </xdr:cNvPr>
            <xdr:cNvSpPr txBox="1"/>
          </xdr:nvSpPr>
          <xdr:spPr>
            <a:xfrm>
              <a:off x="9245600" y="6061962"/>
              <a:ext cx="1409700" cy="626494"/>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100" b="1">
                  <a:solidFill>
                    <a:schemeClr val="lt1"/>
                  </a:solidFill>
                  <a:latin typeface="Calibri"/>
                  <a:ea typeface="Calibri"/>
                  <a:cs typeface="Calibri"/>
                  <a:sym typeface="Calibri"/>
                </a:rPr>
                <a:t>Click </a:t>
              </a:r>
              <a:r>
                <a:rPr lang="en-US" sz="1100" b="1" u="none">
                  <a:solidFill>
                    <a:schemeClr val="lt1"/>
                  </a:solidFill>
                  <a:latin typeface="Calibri"/>
                  <a:ea typeface="Calibri"/>
                  <a:cs typeface="Calibri"/>
                  <a:sym typeface="Calibri"/>
                </a:rPr>
                <a:t>"</a:t>
              </a:r>
              <a:r>
                <a:rPr lang="en-US" sz="1100" b="1" u="sng">
                  <a:solidFill>
                    <a:schemeClr val="lt1"/>
                  </a:solidFill>
                  <a:latin typeface="Calibri"/>
                  <a:ea typeface="Calibri"/>
                  <a:cs typeface="Calibri"/>
                  <a:sym typeface="Calibri"/>
                </a:rPr>
                <a:t>Help</a:t>
              </a:r>
              <a:r>
                <a:rPr lang="en-US" sz="1100" b="1">
                  <a:solidFill>
                    <a:schemeClr val="lt1"/>
                  </a:solidFill>
                  <a:latin typeface="Calibri"/>
                  <a:ea typeface="Calibri"/>
                  <a:cs typeface="Calibri"/>
                  <a:sym typeface="Calibri"/>
                </a:rPr>
                <a:t>" for Resources &amp; Tips on each action</a:t>
              </a:r>
              <a:endParaRPr sz="1100" b="1">
                <a:solidFill>
                  <a:schemeClr val="lt1"/>
                </a:solidFill>
              </a:endParaRPr>
            </a:p>
          </xdr:txBody>
        </xdr:sp>
      </xdr:grpSp>
    </xdr:grpSp>
    <xdr:clientData fLocksWithSheet="0"/>
  </xdr:oneCellAnchor>
  <xdr:oneCellAnchor>
    <xdr:from>
      <xdr:col>4</xdr:col>
      <xdr:colOff>438150</xdr:colOff>
      <xdr:row>57</xdr:row>
      <xdr:rowOff>0</xdr:rowOff>
    </xdr:from>
    <xdr:ext cx="552450" cy="304800"/>
    <xdr:sp macro="" textlink="">
      <xdr:nvSpPr>
        <xdr:cNvPr id="7" name="Shape 7">
          <a:extLst>
            <a:ext uri="{FF2B5EF4-FFF2-40B4-BE49-F238E27FC236}">
              <a16:creationId xmlns:a16="http://schemas.microsoft.com/office/drawing/2014/main" id="{00000000-0008-0000-0000-000007000000}"/>
            </a:ext>
          </a:extLst>
        </xdr:cNvPr>
        <xdr:cNvSpPr/>
      </xdr:nvSpPr>
      <xdr:spPr>
        <a:xfrm rot="5400000">
          <a:off x="5207888" y="3518063"/>
          <a:ext cx="276225" cy="523875"/>
        </a:xfrm>
        <a:prstGeom prst="homePlate">
          <a:avLst>
            <a:gd name="adj" fmla="val 50000"/>
          </a:avLst>
        </a:prstGeom>
        <a:solidFill>
          <a:schemeClr val="accent5"/>
        </a:solidFill>
        <a:ln w="25400" cap="flat" cmpd="sng">
          <a:solidFill>
            <a:srgbClr val="367D90"/>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438150</xdr:colOff>
      <xdr:row>80</xdr:row>
      <xdr:rowOff>0</xdr:rowOff>
    </xdr:from>
    <xdr:ext cx="552450" cy="295275"/>
    <xdr:sp macro="" textlink="">
      <xdr:nvSpPr>
        <xdr:cNvPr id="8" name="Shape 8">
          <a:extLst>
            <a:ext uri="{FF2B5EF4-FFF2-40B4-BE49-F238E27FC236}">
              <a16:creationId xmlns:a16="http://schemas.microsoft.com/office/drawing/2014/main" id="{00000000-0008-0000-0000-000008000000}"/>
            </a:ext>
          </a:extLst>
        </xdr:cNvPr>
        <xdr:cNvSpPr/>
      </xdr:nvSpPr>
      <xdr:spPr>
        <a:xfrm rot="5400000">
          <a:off x="5212650" y="3518063"/>
          <a:ext cx="266700" cy="523875"/>
        </a:xfrm>
        <a:prstGeom prst="homePlate">
          <a:avLst>
            <a:gd name="adj" fmla="val 50000"/>
          </a:avLst>
        </a:prstGeom>
        <a:solidFill>
          <a:schemeClr val="accent1"/>
        </a:solidFill>
        <a:ln w="25400" cap="flat" cmpd="sng">
          <a:solidFill>
            <a:schemeClr val="accent1">
              <a:lumMod val="50000"/>
            </a:schemeClr>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466725</xdr:colOff>
      <xdr:row>98</xdr:row>
      <xdr:rowOff>57151</xdr:rowOff>
    </xdr:from>
    <xdr:ext cx="552450" cy="295275"/>
    <xdr:sp macro="" textlink="">
      <xdr:nvSpPr>
        <xdr:cNvPr id="9" name="Shape 9">
          <a:extLst>
            <a:ext uri="{FF2B5EF4-FFF2-40B4-BE49-F238E27FC236}">
              <a16:creationId xmlns:a16="http://schemas.microsoft.com/office/drawing/2014/main" id="{00000000-0008-0000-0000-000009000000}"/>
            </a:ext>
          </a:extLst>
        </xdr:cNvPr>
        <xdr:cNvSpPr/>
      </xdr:nvSpPr>
      <xdr:spPr>
        <a:xfrm rot="5400000">
          <a:off x="11110912" y="27417714"/>
          <a:ext cx="295275" cy="552450"/>
        </a:xfrm>
        <a:prstGeom prst="homePlate">
          <a:avLst>
            <a:gd name="adj" fmla="val 50000"/>
          </a:avLst>
        </a:prstGeom>
        <a:solidFill>
          <a:schemeClr val="accent6"/>
        </a:solidFill>
        <a:ln w="25400" cap="flat" cmpd="sng">
          <a:solidFill>
            <a:schemeClr val="accent6">
              <a:lumMod val="50000"/>
            </a:schemeClr>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438150</xdr:colOff>
      <xdr:row>57</xdr:row>
      <xdr:rowOff>0</xdr:rowOff>
    </xdr:from>
    <xdr:ext cx="552450" cy="333375"/>
    <xdr:sp macro="" textlink="">
      <xdr:nvSpPr>
        <xdr:cNvPr id="10" name="Shape 10">
          <a:extLst>
            <a:ext uri="{FF2B5EF4-FFF2-40B4-BE49-F238E27FC236}">
              <a16:creationId xmlns:a16="http://schemas.microsoft.com/office/drawing/2014/main" id="{00000000-0008-0000-0000-00000A000000}"/>
            </a:ext>
          </a:extLst>
        </xdr:cNvPr>
        <xdr:cNvSpPr txBox="1"/>
      </xdr:nvSpPr>
      <xdr:spPr>
        <a:xfrm>
          <a:off x="11072283" y="16281400"/>
          <a:ext cx="552450" cy="3333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100" b="1">
              <a:solidFill>
                <a:schemeClr val="lt1"/>
              </a:solidFill>
              <a:latin typeface="Calibri"/>
              <a:ea typeface="Calibri"/>
              <a:cs typeface="Calibri"/>
              <a:sym typeface="Calibri"/>
            </a:rPr>
            <a:t>Click</a:t>
          </a:r>
          <a:endParaRPr sz="1400"/>
        </a:p>
      </xdr:txBody>
    </xdr:sp>
    <xdr:clientData fLocksWithSheet="0"/>
  </xdr:oneCellAnchor>
  <xdr:oneCellAnchor>
    <xdr:from>
      <xdr:col>4</xdr:col>
      <xdr:colOff>438150</xdr:colOff>
      <xdr:row>80</xdr:row>
      <xdr:rowOff>0</xdr:rowOff>
    </xdr:from>
    <xdr:ext cx="552450" cy="333375"/>
    <xdr:sp macro="" textlink="">
      <xdr:nvSpPr>
        <xdr:cNvPr id="11" name="Shape 11">
          <a:extLst>
            <a:ext uri="{FF2B5EF4-FFF2-40B4-BE49-F238E27FC236}">
              <a16:creationId xmlns:a16="http://schemas.microsoft.com/office/drawing/2014/main" id="{00000000-0008-0000-0000-00000B000000}"/>
            </a:ext>
          </a:extLst>
        </xdr:cNvPr>
        <xdr:cNvSpPr txBox="1"/>
      </xdr:nvSpPr>
      <xdr:spPr>
        <a:xfrm>
          <a:off x="10953750" y="22221825"/>
          <a:ext cx="552450" cy="3333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100" b="1">
              <a:solidFill>
                <a:schemeClr val="lt1"/>
              </a:solidFill>
              <a:latin typeface="Calibri"/>
              <a:ea typeface="Calibri"/>
              <a:cs typeface="Calibri"/>
              <a:sym typeface="Calibri"/>
            </a:rPr>
            <a:t>Click</a:t>
          </a:r>
          <a:endParaRPr sz="1400"/>
        </a:p>
      </xdr:txBody>
    </xdr:sp>
    <xdr:clientData fLocksWithSheet="0"/>
  </xdr:oneCellAnchor>
  <xdr:oneCellAnchor>
    <xdr:from>
      <xdr:col>4</xdr:col>
      <xdr:colOff>466725</xdr:colOff>
      <xdr:row>98</xdr:row>
      <xdr:rowOff>51165</xdr:rowOff>
    </xdr:from>
    <xdr:ext cx="552450" cy="342900"/>
    <xdr:sp macro="" textlink="">
      <xdr:nvSpPr>
        <xdr:cNvPr id="12" name="Shape 12">
          <a:extLst>
            <a:ext uri="{FF2B5EF4-FFF2-40B4-BE49-F238E27FC236}">
              <a16:creationId xmlns:a16="http://schemas.microsoft.com/office/drawing/2014/main" id="{00000000-0008-0000-0000-00000C000000}"/>
            </a:ext>
          </a:extLst>
        </xdr:cNvPr>
        <xdr:cNvSpPr txBox="1"/>
      </xdr:nvSpPr>
      <xdr:spPr>
        <a:xfrm>
          <a:off x="10982325" y="27540315"/>
          <a:ext cx="552450" cy="3429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100" b="1">
              <a:solidFill>
                <a:schemeClr val="lt1"/>
              </a:solidFill>
              <a:latin typeface="Calibri"/>
              <a:ea typeface="Calibri"/>
              <a:cs typeface="Calibri"/>
              <a:sym typeface="Calibri"/>
            </a:rPr>
            <a:t>Click</a:t>
          </a:r>
          <a:endParaRPr sz="1400"/>
        </a:p>
      </xdr:txBody>
    </xdr:sp>
    <xdr:clientData fLocksWithSheet="0"/>
  </xdr:oneCellAnchor>
  <xdr:twoCellAnchor editAs="oneCell">
    <xdr:from>
      <xdr:col>0</xdr:col>
      <xdr:colOff>0</xdr:colOff>
      <xdr:row>0</xdr:row>
      <xdr:rowOff>0</xdr:rowOff>
    </xdr:from>
    <xdr:to>
      <xdr:col>1</xdr:col>
      <xdr:colOff>3243517</xdr:colOff>
      <xdr:row>2</xdr:row>
      <xdr:rowOff>813826</xdr:rowOff>
    </xdr:to>
    <xdr:pic>
      <xdr:nvPicPr>
        <xdr:cNvPr id="20" name="Picture 19">
          <a:extLst>
            <a:ext uri="{FF2B5EF4-FFF2-40B4-BE49-F238E27FC236}">
              <a16:creationId xmlns:a16="http://schemas.microsoft.com/office/drawing/2014/main" id="{E95DE113-6C6C-4676-B75E-E2B0E769D9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4321203" cy="1173055"/>
        </a:xfrm>
        <a:prstGeom prst="rect">
          <a:avLst/>
        </a:prstGeom>
      </xdr:spPr>
    </xdr:pic>
    <xdr:clientData/>
  </xdr:twoCellAnchor>
  <xdr:twoCellAnchor editAs="oneCell">
    <xdr:from>
      <xdr:col>1</xdr:col>
      <xdr:colOff>77705</xdr:colOff>
      <xdr:row>8</xdr:row>
      <xdr:rowOff>26974</xdr:rowOff>
    </xdr:from>
    <xdr:to>
      <xdr:col>1</xdr:col>
      <xdr:colOff>782922</xdr:colOff>
      <xdr:row>11</xdr:row>
      <xdr:rowOff>620389</xdr:rowOff>
    </xdr:to>
    <xdr:pic>
      <xdr:nvPicPr>
        <xdr:cNvPr id="22" name="Picture 21">
          <a:extLst>
            <a:ext uri="{FF2B5EF4-FFF2-40B4-BE49-F238E27FC236}">
              <a16:creationId xmlns:a16="http://schemas.microsoft.com/office/drawing/2014/main" id="{E345B035-4BC6-4C5F-85CD-1A8F08C5DB3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56643" y="1699328"/>
          <a:ext cx="705217" cy="2515274"/>
        </a:xfrm>
        <a:prstGeom prst="rect">
          <a:avLst/>
        </a:prstGeom>
      </xdr:spPr>
    </xdr:pic>
    <xdr:clientData/>
  </xdr:twoCellAnchor>
  <xdr:twoCellAnchor editAs="oneCell">
    <xdr:from>
      <xdr:col>0</xdr:col>
      <xdr:colOff>0</xdr:colOff>
      <xdr:row>29</xdr:row>
      <xdr:rowOff>401779</xdr:rowOff>
    </xdr:from>
    <xdr:to>
      <xdr:col>0</xdr:col>
      <xdr:colOff>1066667</xdr:colOff>
      <xdr:row>33</xdr:row>
      <xdr:rowOff>273439</xdr:rowOff>
    </xdr:to>
    <xdr:pic>
      <xdr:nvPicPr>
        <xdr:cNvPr id="34" name="Picture 33">
          <a:extLst>
            <a:ext uri="{FF2B5EF4-FFF2-40B4-BE49-F238E27FC236}">
              <a16:creationId xmlns:a16="http://schemas.microsoft.com/office/drawing/2014/main" id="{4E1E411B-02D6-4615-89C9-788933545F6B}"/>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8298870"/>
          <a:ext cx="1066667" cy="1059047"/>
        </a:xfrm>
        <a:prstGeom prst="rect">
          <a:avLst/>
        </a:prstGeom>
      </xdr:spPr>
    </xdr:pic>
    <xdr:clientData/>
  </xdr:twoCellAnchor>
  <xdr:twoCellAnchor editAs="oneCell">
    <xdr:from>
      <xdr:col>0</xdr:col>
      <xdr:colOff>19050</xdr:colOff>
      <xdr:row>55</xdr:row>
      <xdr:rowOff>146506</xdr:rowOff>
    </xdr:from>
    <xdr:to>
      <xdr:col>0</xdr:col>
      <xdr:colOff>1060320</xdr:colOff>
      <xdr:row>60</xdr:row>
      <xdr:rowOff>31038</xdr:rowOff>
    </xdr:to>
    <xdr:pic>
      <xdr:nvPicPr>
        <xdr:cNvPr id="13" name="Picture 35">
          <a:extLst>
            <a:ext uri="{FF2B5EF4-FFF2-40B4-BE49-F238E27FC236}">
              <a16:creationId xmlns:a16="http://schemas.microsoft.com/office/drawing/2014/main" id="{908E7C8E-97E2-4273-8A8C-C5A3B879C28A}"/>
            </a:ext>
            <a:ext uri="{147F2762-F138-4A5C-976F-8EAC2B608ADB}">
              <a16:predDERef xmlns:a16="http://schemas.microsoft.com/office/drawing/2014/main" pred="{4E1E411B-02D6-4615-89C9-788933545F6B}"/>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050" y="16367581"/>
          <a:ext cx="1041270" cy="1027532"/>
        </a:xfrm>
        <a:prstGeom prst="rect">
          <a:avLst/>
        </a:prstGeom>
      </xdr:spPr>
    </xdr:pic>
    <xdr:clientData/>
  </xdr:twoCellAnchor>
  <xdr:twoCellAnchor editAs="oneCell">
    <xdr:from>
      <xdr:col>0</xdr:col>
      <xdr:colOff>28575</xdr:colOff>
      <xdr:row>78</xdr:row>
      <xdr:rowOff>114300</xdr:rowOff>
    </xdr:from>
    <xdr:to>
      <xdr:col>0</xdr:col>
      <xdr:colOff>1069845</xdr:colOff>
      <xdr:row>81</xdr:row>
      <xdr:rowOff>259181</xdr:rowOff>
    </xdr:to>
    <xdr:pic>
      <xdr:nvPicPr>
        <xdr:cNvPr id="15" name="Picture 37">
          <a:extLst>
            <a:ext uri="{FF2B5EF4-FFF2-40B4-BE49-F238E27FC236}">
              <a16:creationId xmlns:a16="http://schemas.microsoft.com/office/drawing/2014/main" id="{FE5E6E9C-84D5-4D0A-A04F-79BFC74034B0}"/>
            </a:ext>
            <a:ext uri="{147F2762-F138-4A5C-976F-8EAC2B608ADB}">
              <a16:predDERef xmlns:a16="http://schemas.microsoft.com/office/drawing/2014/main" pred="{908E7C8E-97E2-4273-8A8C-C5A3B879C28A}"/>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8575" y="21964650"/>
          <a:ext cx="1041270" cy="1021181"/>
        </a:xfrm>
        <a:prstGeom prst="rect">
          <a:avLst/>
        </a:prstGeom>
      </xdr:spPr>
    </xdr:pic>
    <xdr:clientData/>
  </xdr:twoCellAnchor>
  <xdr:twoCellAnchor editAs="oneCell">
    <xdr:from>
      <xdr:col>0</xdr:col>
      <xdr:colOff>136172</xdr:colOff>
      <xdr:row>97</xdr:row>
      <xdr:rowOff>85725</xdr:rowOff>
    </xdr:from>
    <xdr:to>
      <xdr:col>1</xdr:col>
      <xdr:colOff>4445</xdr:colOff>
      <xdr:row>99</xdr:row>
      <xdr:rowOff>310808</xdr:rowOff>
    </xdr:to>
    <xdr:pic>
      <xdr:nvPicPr>
        <xdr:cNvPr id="16" name="Picture 39">
          <a:extLst>
            <a:ext uri="{FF2B5EF4-FFF2-40B4-BE49-F238E27FC236}">
              <a16:creationId xmlns:a16="http://schemas.microsoft.com/office/drawing/2014/main" id="{C94C30A7-6425-464D-B2DB-B20EBF5FD720}"/>
            </a:ext>
            <a:ext uri="{147F2762-F138-4A5C-976F-8EAC2B608ADB}">
              <a16:predDERef xmlns:a16="http://schemas.microsoft.com/office/drawing/2014/main" pred="{FE5E6E9C-84D5-4D0A-A04F-79BFC74034B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36172" y="27517725"/>
          <a:ext cx="942693" cy="918503"/>
        </a:xfrm>
        <a:prstGeom prst="rect">
          <a:avLst/>
        </a:prstGeom>
      </xdr:spPr>
    </xdr:pic>
    <xdr:clientData/>
  </xdr:twoCellAnchor>
  <xdr:twoCellAnchor editAs="oneCell">
    <xdr:from>
      <xdr:col>0</xdr:col>
      <xdr:colOff>-1411</xdr:colOff>
      <xdr:row>116</xdr:row>
      <xdr:rowOff>81363</xdr:rowOff>
    </xdr:from>
    <xdr:to>
      <xdr:col>0</xdr:col>
      <xdr:colOff>992234</xdr:colOff>
      <xdr:row>121</xdr:row>
      <xdr:rowOff>54923</xdr:rowOff>
    </xdr:to>
    <xdr:pic>
      <xdr:nvPicPr>
        <xdr:cNvPr id="17" name="Picture 41">
          <a:extLst>
            <a:ext uri="{FF2B5EF4-FFF2-40B4-BE49-F238E27FC236}">
              <a16:creationId xmlns:a16="http://schemas.microsoft.com/office/drawing/2014/main" id="{A334FDEB-71DD-41EA-9E39-B6898F47D890}"/>
            </a:ext>
            <a:ext uri="{147F2762-F138-4A5C-976F-8EAC2B608ADB}">
              <a16:predDERef xmlns:a16="http://schemas.microsoft.com/office/drawing/2014/main" pred="{C94C30A7-6425-464D-B2DB-B20EBF5FD72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411" y="32466363"/>
          <a:ext cx="993645" cy="1032740"/>
        </a:xfrm>
        <a:prstGeom prst="rect">
          <a:avLst/>
        </a:prstGeom>
      </xdr:spPr>
    </xdr:pic>
    <xdr:clientData/>
  </xdr:twoCellAnchor>
  <xdr:twoCellAnchor editAs="oneCell">
    <xdr:from>
      <xdr:col>1</xdr:col>
      <xdr:colOff>2395185</xdr:colOff>
      <xdr:row>0</xdr:row>
      <xdr:rowOff>157842</xdr:rowOff>
    </xdr:from>
    <xdr:to>
      <xdr:col>1</xdr:col>
      <xdr:colOff>5424135</xdr:colOff>
      <xdr:row>2</xdr:row>
      <xdr:rowOff>696761</xdr:rowOff>
    </xdr:to>
    <xdr:pic>
      <xdr:nvPicPr>
        <xdr:cNvPr id="14" name="Picture 13">
          <a:extLst>
            <a:ext uri="{FF2B5EF4-FFF2-40B4-BE49-F238E27FC236}">
              <a16:creationId xmlns:a16="http://schemas.microsoft.com/office/drawing/2014/main" id="{8F000B14-B000-4E7E-8F5D-196DA870DA86}"/>
            </a:ext>
          </a:extLst>
        </xdr:cNvPr>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12841" t="40545" r="11625" b="37091"/>
        <a:stretch/>
      </xdr:blipFill>
      <xdr:spPr>
        <a:xfrm>
          <a:off x="3472871" y="157842"/>
          <a:ext cx="3028950" cy="8981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704850</xdr:colOff>
      <xdr:row>3</xdr:row>
      <xdr:rowOff>0</xdr:rowOff>
    </xdr:from>
    <xdr:ext cx="6248400" cy="514350"/>
    <xdr:sp macro="" textlink="">
      <xdr:nvSpPr>
        <xdr:cNvPr id="13" name="Shape 13">
          <a:extLst>
            <a:ext uri="{FF2B5EF4-FFF2-40B4-BE49-F238E27FC236}">
              <a16:creationId xmlns:a16="http://schemas.microsoft.com/office/drawing/2014/main" id="{00000000-0008-0000-0200-00000D000000}"/>
            </a:ext>
          </a:extLst>
        </xdr:cNvPr>
        <xdr:cNvSpPr txBox="1"/>
      </xdr:nvSpPr>
      <xdr:spPr>
        <a:xfrm>
          <a:off x="2226563" y="3527588"/>
          <a:ext cx="6238875" cy="504825"/>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800" b="1">
              <a:solidFill>
                <a:srgbClr val="00675A"/>
              </a:solidFill>
              <a:latin typeface="Avenir"/>
              <a:ea typeface="Avenir"/>
              <a:cs typeface="Avenir"/>
              <a:sym typeface="Avenir"/>
            </a:rPr>
            <a:t>Sustainable</a:t>
          </a:r>
          <a:r>
            <a:rPr lang="en-US" sz="2800" b="1">
              <a:solidFill>
                <a:srgbClr val="003095"/>
              </a:solidFill>
              <a:latin typeface="Avenir"/>
              <a:ea typeface="Avenir"/>
              <a:cs typeface="Avenir"/>
              <a:sym typeface="Avenir"/>
            </a:rPr>
            <a:t> Event </a:t>
          </a:r>
          <a:r>
            <a:rPr lang="en-US" sz="2800" b="1">
              <a:solidFill>
                <a:srgbClr val="00675A"/>
              </a:solidFill>
              <a:latin typeface="Avenir"/>
              <a:ea typeface="Avenir"/>
              <a:cs typeface="Arial" panose="020B0604020202020204" pitchFamily="34" charset="0"/>
              <a:sym typeface="Avenir"/>
            </a:rPr>
            <a:t>Certification</a:t>
          </a:r>
          <a:r>
            <a:rPr lang="en-US" sz="2800" b="1">
              <a:solidFill>
                <a:srgbClr val="7F7F7F"/>
              </a:solidFill>
              <a:latin typeface="Avenir"/>
              <a:ea typeface="Avenir"/>
              <a:cs typeface="Avenir"/>
              <a:sym typeface="Avenir"/>
            </a:rPr>
            <a:t> </a:t>
          </a:r>
          <a:r>
            <a:rPr lang="en-US" sz="1800" b="1">
              <a:solidFill>
                <a:srgbClr val="003095"/>
              </a:solidFill>
              <a:latin typeface="Avenir"/>
              <a:ea typeface="Avenir"/>
              <a:cs typeface="Avenir"/>
              <a:sym typeface="Avenir"/>
            </a:rPr>
            <a:t>V.1</a:t>
          </a:r>
          <a:endParaRPr sz="1400" b="1">
            <a:solidFill>
              <a:srgbClr val="003095"/>
            </a:solidFill>
          </a:endParaRPr>
        </a:p>
      </xdr:txBody>
    </xdr:sp>
    <xdr:clientData fLocksWithSheet="0"/>
  </xdr:oneCellAnchor>
  <xdr:twoCellAnchor editAs="oneCell">
    <xdr:from>
      <xdr:col>0</xdr:col>
      <xdr:colOff>10885</xdr:colOff>
      <xdr:row>0</xdr:row>
      <xdr:rowOff>10885</xdr:rowOff>
    </xdr:from>
    <xdr:to>
      <xdr:col>2</xdr:col>
      <xdr:colOff>2797202</xdr:colOff>
      <xdr:row>3</xdr:row>
      <xdr:rowOff>30054</xdr:rowOff>
    </xdr:to>
    <xdr:pic>
      <xdr:nvPicPr>
        <xdr:cNvPr id="7" name="Picture 6">
          <a:extLst>
            <a:ext uri="{FF2B5EF4-FFF2-40B4-BE49-F238E27FC236}">
              <a16:creationId xmlns:a16="http://schemas.microsoft.com/office/drawing/2014/main" id="{E0C5905E-863D-44CC-A952-4DCD587903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 y="10885"/>
          <a:ext cx="4321203" cy="1173055"/>
        </a:xfrm>
        <a:prstGeom prst="rect">
          <a:avLst/>
        </a:prstGeom>
      </xdr:spPr>
    </xdr:pic>
    <xdr:clientData/>
  </xdr:twoCellAnchor>
  <xdr:twoCellAnchor editAs="oneCell">
    <xdr:from>
      <xdr:col>2</xdr:col>
      <xdr:colOff>1948870</xdr:colOff>
      <xdr:row>1</xdr:row>
      <xdr:rowOff>59870</xdr:rowOff>
    </xdr:from>
    <xdr:to>
      <xdr:col>2</xdr:col>
      <xdr:colOff>4977820</xdr:colOff>
      <xdr:row>2</xdr:row>
      <xdr:rowOff>108932</xdr:rowOff>
    </xdr:to>
    <xdr:pic>
      <xdr:nvPicPr>
        <xdr:cNvPr id="8" name="Picture 7">
          <a:extLst>
            <a:ext uri="{FF2B5EF4-FFF2-40B4-BE49-F238E27FC236}">
              <a16:creationId xmlns:a16="http://schemas.microsoft.com/office/drawing/2014/main" id="{EFAFE454-C695-4C0C-BF87-FCDBFF3FC1F3}"/>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2841" t="40545" r="11625" b="37091"/>
        <a:stretch/>
      </xdr:blipFill>
      <xdr:spPr>
        <a:xfrm>
          <a:off x="3483756" y="168727"/>
          <a:ext cx="3028950" cy="8981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710630</xdr:colOff>
      <xdr:row>3</xdr:row>
      <xdr:rowOff>25685</xdr:rowOff>
    </xdr:from>
    <xdr:ext cx="6248400" cy="514350"/>
    <xdr:sp macro="" textlink="">
      <xdr:nvSpPr>
        <xdr:cNvPr id="5" name="Shape 13">
          <a:extLst>
            <a:ext uri="{FF2B5EF4-FFF2-40B4-BE49-F238E27FC236}">
              <a16:creationId xmlns:a16="http://schemas.microsoft.com/office/drawing/2014/main" id="{97A394ED-FB40-4C3D-A312-B0AB74D60C8E}"/>
            </a:ext>
          </a:extLst>
        </xdr:cNvPr>
        <xdr:cNvSpPr txBox="1"/>
      </xdr:nvSpPr>
      <xdr:spPr>
        <a:xfrm>
          <a:off x="710630" y="625011"/>
          <a:ext cx="6248400" cy="514350"/>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800" b="1">
              <a:solidFill>
                <a:srgbClr val="00675A"/>
              </a:solidFill>
              <a:latin typeface="Avenir"/>
              <a:ea typeface="Avenir"/>
              <a:cs typeface="Avenir"/>
              <a:sym typeface="Avenir"/>
            </a:rPr>
            <a:t>Sustainable</a:t>
          </a:r>
          <a:r>
            <a:rPr lang="en-US" sz="2800" b="1">
              <a:solidFill>
                <a:srgbClr val="003095"/>
              </a:solidFill>
              <a:latin typeface="Avenir"/>
              <a:ea typeface="Avenir"/>
              <a:cs typeface="Avenir"/>
              <a:sym typeface="Avenir"/>
            </a:rPr>
            <a:t> Event </a:t>
          </a:r>
          <a:r>
            <a:rPr lang="en-US" sz="2800" b="1">
              <a:solidFill>
                <a:srgbClr val="00675A"/>
              </a:solidFill>
              <a:latin typeface="Avenir"/>
              <a:ea typeface="Avenir"/>
              <a:cs typeface="Arial" panose="020B0604020202020204" pitchFamily="34" charset="0"/>
              <a:sym typeface="Avenir"/>
            </a:rPr>
            <a:t>Certification</a:t>
          </a:r>
          <a:r>
            <a:rPr lang="en-US" sz="2800" b="1">
              <a:solidFill>
                <a:srgbClr val="7F7F7F"/>
              </a:solidFill>
              <a:latin typeface="Avenir"/>
              <a:ea typeface="Avenir"/>
              <a:cs typeface="Avenir"/>
              <a:sym typeface="Avenir"/>
            </a:rPr>
            <a:t> </a:t>
          </a:r>
          <a:r>
            <a:rPr lang="en-US" sz="1800" b="1">
              <a:solidFill>
                <a:srgbClr val="003095"/>
              </a:solidFill>
              <a:latin typeface="Avenir"/>
              <a:ea typeface="Avenir"/>
              <a:cs typeface="Avenir"/>
              <a:sym typeface="Avenir"/>
            </a:rPr>
            <a:t>V.1</a:t>
          </a:r>
          <a:endParaRPr sz="1400" b="1">
            <a:solidFill>
              <a:srgbClr val="003095"/>
            </a:solidFill>
          </a:endParaRPr>
        </a:p>
      </xdr:txBody>
    </xdr:sp>
    <xdr:clientData fLocksWithSheet="0"/>
  </xdr:oneCellAnchor>
  <xdr:twoCellAnchor editAs="oneCell">
    <xdr:from>
      <xdr:col>0</xdr:col>
      <xdr:colOff>8561</xdr:colOff>
      <xdr:row>0</xdr:row>
      <xdr:rowOff>8558</xdr:rowOff>
    </xdr:from>
    <xdr:to>
      <xdr:col>2</xdr:col>
      <xdr:colOff>2797202</xdr:colOff>
      <xdr:row>3</xdr:row>
      <xdr:rowOff>16475</xdr:rowOff>
    </xdr:to>
    <xdr:pic>
      <xdr:nvPicPr>
        <xdr:cNvPr id="6" name="Picture 5">
          <a:extLst>
            <a:ext uri="{FF2B5EF4-FFF2-40B4-BE49-F238E27FC236}">
              <a16:creationId xmlns:a16="http://schemas.microsoft.com/office/drawing/2014/main" id="{0846B7A4-B38B-4CB8-A867-14616AE38B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61" y="8558"/>
          <a:ext cx="4321203" cy="1173055"/>
        </a:xfrm>
        <a:prstGeom prst="rect">
          <a:avLst/>
        </a:prstGeom>
      </xdr:spPr>
    </xdr:pic>
    <xdr:clientData/>
  </xdr:twoCellAnchor>
  <xdr:twoCellAnchor editAs="oneCell">
    <xdr:from>
      <xdr:col>2</xdr:col>
      <xdr:colOff>1948870</xdr:colOff>
      <xdr:row>0</xdr:row>
      <xdr:rowOff>166400</xdr:rowOff>
    </xdr:from>
    <xdr:to>
      <xdr:col>2</xdr:col>
      <xdr:colOff>4977820</xdr:colOff>
      <xdr:row>2</xdr:row>
      <xdr:rowOff>114188</xdr:rowOff>
    </xdr:to>
    <xdr:pic>
      <xdr:nvPicPr>
        <xdr:cNvPr id="7" name="Picture 6">
          <a:extLst>
            <a:ext uri="{FF2B5EF4-FFF2-40B4-BE49-F238E27FC236}">
              <a16:creationId xmlns:a16="http://schemas.microsoft.com/office/drawing/2014/main" id="{79FC118F-D74B-4BF9-A107-389AC7E03F41}"/>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2841" t="40545" r="11625" b="37091"/>
        <a:stretch/>
      </xdr:blipFill>
      <xdr:spPr>
        <a:xfrm>
          <a:off x="3481432" y="166400"/>
          <a:ext cx="3028950" cy="8981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746760</xdr:colOff>
      <xdr:row>3</xdr:row>
      <xdr:rowOff>68580</xdr:rowOff>
    </xdr:from>
    <xdr:ext cx="6248400" cy="514350"/>
    <xdr:sp macro="" textlink="">
      <xdr:nvSpPr>
        <xdr:cNvPr id="5" name="Shape 13">
          <a:extLst>
            <a:ext uri="{FF2B5EF4-FFF2-40B4-BE49-F238E27FC236}">
              <a16:creationId xmlns:a16="http://schemas.microsoft.com/office/drawing/2014/main" id="{539792B1-6D06-484B-923E-844C4E5CE089}"/>
            </a:ext>
          </a:extLst>
        </xdr:cNvPr>
        <xdr:cNvSpPr txBox="1"/>
      </xdr:nvSpPr>
      <xdr:spPr>
        <a:xfrm>
          <a:off x="746760" y="670560"/>
          <a:ext cx="6248400" cy="514350"/>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800" b="1">
              <a:solidFill>
                <a:srgbClr val="00675A"/>
              </a:solidFill>
              <a:latin typeface="Avenir"/>
              <a:ea typeface="Avenir"/>
              <a:cs typeface="Avenir"/>
              <a:sym typeface="Avenir"/>
            </a:rPr>
            <a:t>Sustainable</a:t>
          </a:r>
          <a:r>
            <a:rPr lang="en-US" sz="2800" b="1">
              <a:solidFill>
                <a:srgbClr val="003095"/>
              </a:solidFill>
              <a:latin typeface="Avenir"/>
              <a:ea typeface="Avenir"/>
              <a:cs typeface="Avenir"/>
              <a:sym typeface="Avenir"/>
            </a:rPr>
            <a:t> Event </a:t>
          </a:r>
          <a:r>
            <a:rPr lang="en-US" sz="2800" b="1">
              <a:solidFill>
                <a:srgbClr val="00675A"/>
              </a:solidFill>
              <a:latin typeface="Avenir"/>
              <a:ea typeface="Avenir"/>
              <a:cs typeface="Arial" panose="020B0604020202020204" pitchFamily="34" charset="0"/>
              <a:sym typeface="Avenir"/>
            </a:rPr>
            <a:t>Certification</a:t>
          </a:r>
          <a:r>
            <a:rPr lang="en-US" sz="2800" b="1">
              <a:solidFill>
                <a:srgbClr val="7F7F7F"/>
              </a:solidFill>
              <a:latin typeface="Avenir"/>
              <a:ea typeface="Avenir"/>
              <a:cs typeface="Avenir"/>
              <a:sym typeface="Avenir"/>
            </a:rPr>
            <a:t> </a:t>
          </a:r>
          <a:r>
            <a:rPr lang="en-US" sz="1800" b="1">
              <a:solidFill>
                <a:srgbClr val="003095"/>
              </a:solidFill>
              <a:latin typeface="Avenir"/>
              <a:ea typeface="Avenir"/>
              <a:cs typeface="Avenir"/>
              <a:sym typeface="Avenir"/>
            </a:rPr>
            <a:t>V.1</a:t>
          </a:r>
          <a:endParaRPr sz="1400" b="1">
            <a:solidFill>
              <a:srgbClr val="003095"/>
            </a:solidFill>
          </a:endParaRPr>
        </a:p>
      </xdr:txBody>
    </xdr:sp>
    <xdr:clientData fLocksWithSheet="0"/>
  </xdr:oneCellAnchor>
  <xdr:twoCellAnchor editAs="oneCell">
    <xdr:from>
      <xdr:col>0</xdr:col>
      <xdr:colOff>0</xdr:colOff>
      <xdr:row>0</xdr:row>
      <xdr:rowOff>7620</xdr:rowOff>
    </xdr:from>
    <xdr:to>
      <xdr:col>2</xdr:col>
      <xdr:colOff>2789583</xdr:colOff>
      <xdr:row>3</xdr:row>
      <xdr:rowOff>9372</xdr:rowOff>
    </xdr:to>
    <xdr:pic>
      <xdr:nvPicPr>
        <xdr:cNvPr id="6" name="Picture 5">
          <a:extLst>
            <a:ext uri="{FF2B5EF4-FFF2-40B4-BE49-F238E27FC236}">
              <a16:creationId xmlns:a16="http://schemas.microsoft.com/office/drawing/2014/main" id="{0A8C82E6-F7C5-4348-A4BE-94E7A58C16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
          <a:ext cx="4321203" cy="1173055"/>
        </a:xfrm>
        <a:prstGeom prst="rect">
          <a:avLst/>
        </a:prstGeom>
      </xdr:spPr>
    </xdr:pic>
    <xdr:clientData/>
  </xdr:twoCellAnchor>
  <xdr:twoCellAnchor editAs="oneCell">
    <xdr:from>
      <xdr:col>2</xdr:col>
      <xdr:colOff>1941251</xdr:colOff>
      <xdr:row>0</xdr:row>
      <xdr:rowOff>165462</xdr:rowOff>
    </xdr:from>
    <xdr:to>
      <xdr:col>2</xdr:col>
      <xdr:colOff>4970201</xdr:colOff>
      <xdr:row>2</xdr:row>
      <xdr:rowOff>88250</xdr:rowOff>
    </xdr:to>
    <xdr:pic>
      <xdr:nvPicPr>
        <xdr:cNvPr id="7" name="Picture 6">
          <a:extLst>
            <a:ext uri="{FF2B5EF4-FFF2-40B4-BE49-F238E27FC236}">
              <a16:creationId xmlns:a16="http://schemas.microsoft.com/office/drawing/2014/main" id="{AA324526-C684-44CE-AF66-12C802188981}"/>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2841" t="40545" r="11625" b="37091"/>
        <a:stretch/>
      </xdr:blipFill>
      <xdr:spPr>
        <a:xfrm>
          <a:off x="3472871" y="165462"/>
          <a:ext cx="3028950" cy="8981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754380</xdr:colOff>
      <xdr:row>4</xdr:row>
      <xdr:rowOff>7620</xdr:rowOff>
    </xdr:from>
    <xdr:ext cx="6248400" cy="514350"/>
    <xdr:sp macro="" textlink="">
      <xdr:nvSpPr>
        <xdr:cNvPr id="5" name="Shape 13">
          <a:extLst>
            <a:ext uri="{FF2B5EF4-FFF2-40B4-BE49-F238E27FC236}">
              <a16:creationId xmlns:a16="http://schemas.microsoft.com/office/drawing/2014/main" id="{E8ED88C7-3A66-40E3-8892-20523AEBF837}"/>
            </a:ext>
          </a:extLst>
        </xdr:cNvPr>
        <xdr:cNvSpPr txBox="1"/>
      </xdr:nvSpPr>
      <xdr:spPr>
        <a:xfrm>
          <a:off x="754380" y="800100"/>
          <a:ext cx="6248400" cy="514350"/>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800" b="1">
              <a:solidFill>
                <a:srgbClr val="00675A"/>
              </a:solidFill>
              <a:latin typeface="Avenir"/>
              <a:ea typeface="Avenir"/>
              <a:cs typeface="Avenir"/>
              <a:sym typeface="Avenir"/>
            </a:rPr>
            <a:t>Sustainable</a:t>
          </a:r>
          <a:r>
            <a:rPr lang="en-US" sz="2800" b="1">
              <a:solidFill>
                <a:srgbClr val="003095"/>
              </a:solidFill>
              <a:latin typeface="Avenir"/>
              <a:ea typeface="Avenir"/>
              <a:cs typeface="Avenir"/>
              <a:sym typeface="Avenir"/>
            </a:rPr>
            <a:t> Event </a:t>
          </a:r>
          <a:r>
            <a:rPr lang="en-US" sz="2800" b="1">
              <a:solidFill>
                <a:srgbClr val="00675A"/>
              </a:solidFill>
              <a:latin typeface="Avenir"/>
              <a:ea typeface="Avenir"/>
              <a:cs typeface="Arial" panose="020B0604020202020204" pitchFamily="34" charset="0"/>
              <a:sym typeface="Avenir"/>
            </a:rPr>
            <a:t>Certification</a:t>
          </a:r>
          <a:r>
            <a:rPr lang="en-US" sz="2800" b="1">
              <a:solidFill>
                <a:srgbClr val="7F7F7F"/>
              </a:solidFill>
              <a:latin typeface="Avenir"/>
              <a:ea typeface="Avenir"/>
              <a:cs typeface="Avenir"/>
              <a:sym typeface="Avenir"/>
            </a:rPr>
            <a:t> </a:t>
          </a:r>
          <a:r>
            <a:rPr lang="en-US" sz="1800" b="1">
              <a:solidFill>
                <a:srgbClr val="003095"/>
              </a:solidFill>
              <a:latin typeface="Avenir"/>
              <a:ea typeface="Avenir"/>
              <a:cs typeface="Avenir"/>
              <a:sym typeface="Avenir"/>
            </a:rPr>
            <a:t>V.1</a:t>
          </a:r>
          <a:endParaRPr sz="1400" b="1">
            <a:solidFill>
              <a:srgbClr val="003095"/>
            </a:solidFill>
          </a:endParaRPr>
        </a:p>
      </xdr:txBody>
    </xdr:sp>
    <xdr:clientData fLocksWithSheet="0"/>
  </xdr:oneCellAnchor>
  <xdr:twoCellAnchor editAs="oneCell">
    <xdr:from>
      <xdr:col>0</xdr:col>
      <xdr:colOff>0</xdr:colOff>
      <xdr:row>0</xdr:row>
      <xdr:rowOff>0</xdr:rowOff>
    </xdr:from>
    <xdr:to>
      <xdr:col>2</xdr:col>
      <xdr:colOff>2787678</xdr:colOff>
      <xdr:row>4</xdr:row>
      <xdr:rowOff>20530</xdr:rowOff>
    </xdr:to>
    <xdr:pic>
      <xdr:nvPicPr>
        <xdr:cNvPr id="6" name="Picture 5">
          <a:extLst>
            <a:ext uri="{FF2B5EF4-FFF2-40B4-BE49-F238E27FC236}">
              <a16:creationId xmlns:a16="http://schemas.microsoft.com/office/drawing/2014/main" id="{7974DA40-897C-48B8-9711-9F081F06DE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321203" cy="1173055"/>
        </a:xfrm>
        <a:prstGeom prst="rect">
          <a:avLst/>
        </a:prstGeom>
      </xdr:spPr>
    </xdr:pic>
    <xdr:clientData/>
  </xdr:twoCellAnchor>
  <xdr:twoCellAnchor editAs="oneCell">
    <xdr:from>
      <xdr:col>2</xdr:col>
      <xdr:colOff>1939346</xdr:colOff>
      <xdr:row>0</xdr:row>
      <xdr:rowOff>157842</xdr:rowOff>
    </xdr:from>
    <xdr:to>
      <xdr:col>2</xdr:col>
      <xdr:colOff>4968296</xdr:colOff>
      <xdr:row>3</xdr:row>
      <xdr:rowOff>93965</xdr:rowOff>
    </xdr:to>
    <xdr:pic>
      <xdr:nvPicPr>
        <xdr:cNvPr id="7" name="Picture 6">
          <a:extLst>
            <a:ext uri="{FF2B5EF4-FFF2-40B4-BE49-F238E27FC236}">
              <a16:creationId xmlns:a16="http://schemas.microsoft.com/office/drawing/2014/main" id="{EB634DD4-3BE7-4349-A72B-663EB8E33F0F}"/>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2841" t="40545" r="11625" b="37091"/>
        <a:stretch/>
      </xdr:blipFill>
      <xdr:spPr>
        <a:xfrm>
          <a:off x="3472871" y="157842"/>
          <a:ext cx="3028950" cy="89814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103:G117" headerRowDxfId="44" dataDxfId="43" totalsRowDxfId="42">
  <tableColumns count="6">
    <tableColumn id="1" xr3:uid="{00000000-0010-0000-0000-000001000000}" name="ACTION" dataDxfId="41"/>
    <tableColumn id="2" xr3:uid="{00000000-0010-0000-0000-000002000000}" name="YOUR ANSWER" dataDxfId="40"/>
    <tableColumn id="3" xr3:uid="{00000000-0010-0000-0000-000003000000}" name="SCORE" dataDxfId="39"/>
    <tableColumn id="4" xr3:uid="{00000000-0010-0000-0000-000004000000}" name="AVAILABLE POINTS" dataDxfId="38"/>
    <tableColumn id="5" xr3:uid="{00000000-0010-0000-0000-000005000000}" name="RESOURCES" dataDxfId="37"/>
    <tableColumn id="6" xr3:uid="{46D1124F-E019-408D-BE2D-0111361CE5FF}" name="Column1" dataDxfId="36" totalsRowDxfId="35"/>
  </tableColumns>
  <tableStyleInfo name="Certification Checklist-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C139:E145" headerRowDxfId="34" dataDxfId="33" totalsRowDxfId="32">
  <tableColumns count="3">
    <tableColumn id="1" xr3:uid="{00000000-0010-0000-0100-000001000000}" name="SCORE" dataDxfId="31"/>
    <tableColumn id="2" xr3:uid="{00000000-0010-0000-0100-000002000000}" name="TOTAL  APPLICABLE POINTS" dataDxfId="30"/>
    <tableColumn id="3" xr3:uid="{00000000-0010-0000-0100-000003000000}" name="TOTAL POSSIBLE POINTS" dataDxfId="29"/>
  </tableColumns>
  <tableStyleInfo name="Certification Checklist-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B35:G56" headerRowDxfId="28" dataDxfId="27" totalsRowDxfId="26">
  <autoFilter ref="B35:G56" xr:uid="{00000000-000C-0000-FFFF-FFFF02000000}"/>
  <tableColumns count="6">
    <tableColumn id="1" xr3:uid="{00000000-0010-0000-0200-000001000000}" name="ACTION" dataDxfId="25"/>
    <tableColumn id="2" xr3:uid="{00000000-0010-0000-0200-000002000000}" name="YOUR ANSWER" dataDxfId="24"/>
    <tableColumn id="3" xr3:uid="{00000000-0010-0000-0200-000003000000}" name="SCORE" dataDxfId="23"/>
    <tableColumn id="4" xr3:uid="{00000000-0010-0000-0200-000004000000}" name="AVAILABLE POINTS" dataDxfId="22"/>
    <tableColumn id="5" xr3:uid="{00000000-0010-0000-0200-000005000000}" name="RESOURCES" dataDxfId="21"/>
    <tableColumn id="6" xr3:uid="{417AF0CC-BEDD-420E-A7B9-A9A4E2A27B99}" name="Column1" dataDxfId="20" totalsRowDxfId="19"/>
  </tableColumns>
  <tableStyleInfo name="Certification Checklist-style 3"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B63:G79" headerRowDxfId="18" dataDxfId="17" totalsRowDxfId="16">
  <tableColumns count="6">
    <tableColumn id="1" xr3:uid="{00000000-0010-0000-0300-000001000000}" name="ACTION" dataDxfId="15"/>
    <tableColumn id="2" xr3:uid="{00000000-0010-0000-0300-000002000000}" name="YOUR ANSWER" dataDxfId="14"/>
    <tableColumn id="3" xr3:uid="{00000000-0010-0000-0300-000003000000}" name="SCORE" dataDxfId="13"/>
    <tableColumn id="4" xr3:uid="{00000000-0010-0000-0300-000004000000}" name="AVAILABLE POINTS" dataDxfId="12"/>
    <tableColumn id="5" xr3:uid="{00000000-0010-0000-0300-000005000000}" name="RESOURCES" dataDxfId="11"/>
    <tableColumn id="6" xr3:uid="{C45C7772-5788-44C5-B233-16A179F516A3}" name="Column1" dataDxfId="10"/>
  </tableColumns>
  <tableStyleInfo name="Certification Checklist-style 4"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B85:G97" headerRowDxfId="9" dataDxfId="8" totalsRowDxfId="7">
  <tableColumns count="6">
    <tableColumn id="1" xr3:uid="{00000000-0010-0000-0400-000001000000}" name="ACTION" dataDxfId="6"/>
    <tableColumn id="2" xr3:uid="{00000000-0010-0000-0400-000002000000}" name="YOUR ANSWER" dataDxfId="5"/>
    <tableColumn id="3" xr3:uid="{00000000-0010-0000-0400-000003000000}" name="SCORE" dataDxfId="4"/>
    <tableColumn id="4" xr3:uid="{00000000-0010-0000-0400-000004000000}" name="AVAILABLE POINTS" dataDxfId="3"/>
    <tableColumn id="5" xr3:uid="{00000000-0010-0000-0400-000005000000}" name="Resources" dataDxfId="2"/>
    <tableColumn id="6" xr3:uid="{19079232-7396-4437-B0B9-C375CCF39B30}" name="Column1" dataDxfId="1" totalsRowDxfId="0"/>
  </tableColumns>
  <tableStyleInfo name="Certification Checklist-style 5"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3" Type="http://schemas.openxmlformats.org/officeDocument/2006/relationships/printerSettings" Target="../printerSettings/printerSettings1.bin"/><Relationship Id="rId7" Type="http://schemas.openxmlformats.org/officeDocument/2006/relationships/table" Target="../tables/table3.xml"/><Relationship Id="rId2" Type="http://schemas.openxmlformats.org/officeDocument/2006/relationships/hyperlink" Target="mailto:operational-greenhub@utwente.nl?subject=SustainableEvent%20Certification%20Checklist" TargetMode="External"/><Relationship Id="rId1" Type="http://schemas.openxmlformats.org/officeDocument/2006/relationships/hyperlink" Target="https://www.utwente.nl/en/sustainability/green-hub-twente/for-associations/"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drawing" Target="../drawings/drawing1.xml"/><Relationship Id="rId9" Type="http://schemas.openxmlformats.org/officeDocument/2006/relationships/table" Target="../tables/table5.xml"/></Relationships>
</file>

<file path=xl/worksheets/_rels/sheet4.xml.rels><?xml version="1.0" encoding="UTF-8" standalone="yes"?>
<Relationships xmlns="http://schemas.openxmlformats.org/package/2006/relationships"><Relationship Id="rId3" Type="http://schemas.openxmlformats.org/officeDocument/2006/relationships/hyperlink" Target="http://guidebook.com/" TargetMode="External"/><Relationship Id="rId2" Type="http://schemas.openxmlformats.org/officeDocument/2006/relationships/hyperlink" Target="https://su.utwente.nl/en/union-services/associations/led-screens/" TargetMode="External"/><Relationship Id="rId1" Type="http://schemas.openxmlformats.org/officeDocument/2006/relationships/hyperlink" Target="mailto:operational-greenhub@utwente.nl?subject=Question%20about%20Sustainable%20Event%20Certification" TargetMode="External"/><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hyperlink" Target="https://www.fairtrade.net/about/fairtrade-marks" TargetMode="External"/><Relationship Id="rId2" Type="http://schemas.openxmlformats.org/officeDocument/2006/relationships/hyperlink" Target="https://ec.europa.eu/info/food-farming-fisheries/farming/organic-farming/organic-logo_en" TargetMode="External"/><Relationship Id="rId1" Type="http://schemas.openxmlformats.org/officeDocument/2006/relationships/hyperlink" Target="mailto:operational-greenhub@utwente.nl?subject=Question%20about%20Sustainable%20Event%20Certification" TargetMode="External"/><Relationship Id="rId5" Type="http://schemas.openxmlformats.org/officeDocument/2006/relationships/drawing" Target="../drawings/drawing3.xml"/><Relationship Id="rId4" Type="http://schemas.openxmlformats.org/officeDocument/2006/relationships/hyperlink" Target="http://pubs.acs.org/doi/pdf/10.1021/es702969f"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worldlandtrust.org/eco-services/offsetting/individuals" TargetMode="External"/><Relationship Id="rId1" Type="http://schemas.openxmlformats.org/officeDocument/2006/relationships/hyperlink" Target="mailto:operational-greenhub@utwente.nl?subject=Question%20about%20Sustainable%20Event%20Certification" TargetMode="External"/><Relationship Id="rId4"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mailto:operational-greenhub@utwente.nl?subject=Question%20about%20Sustainable%20Event%20Certific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C0C0C"/>
  </sheetPr>
  <dimension ref="A1:AI982"/>
  <sheetViews>
    <sheetView showGridLines="0" tabSelected="1" topLeftCell="A26" zoomScale="80" zoomScaleNormal="80" workbookViewId="0">
      <selection activeCell="C37" sqref="C37"/>
    </sheetView>
  </sheetViews>
  <sheetFormatPr baseColWidth="10" defaultColWidth="11.140625" defaultRowHeight="15" customHeight="1"/>
  <cols>
    <col min="1" max="1" width="12.85546875" style="13" customWidth="1"/>
    <col min="2" max="2" width="96.85546875" style="13" customWidth="1"/>
    <col min="3" max="3" width="47" style="13" customWidth="1"/>
    <col min="4" max="4" width="14.85546875" style="13" customWidth="1"/>
    <col min="5" max="5" width="17.85546875" style="13" customWidth="1"/>
    <col min="6" max="6" width="19.42578125" style="13" hidden="1" customWidth="1"/>
    <col min="7" max="7" width="8.85546875" style="13" customWidth="1"/>
    <col min="8" max="8" width="11.85546875" style="13" customWidth="1"/>
    <col min="9" max="26" width="8.85546875" style="13" customWidth="1"/>
    <col min="27" max="16384" width="11.140625" style="13"/>
  </cols>
  <sheetData>
    <row r="1" spans="1:10" ht="15.75" customHeight="1">
      <c r="A1" s="10"/>
      <c r="B1" s="10"/>
      <c r="C1" s="235"/>
      <c r="D1" s="235"/>
      <c r="E1" s="235"/>
      <c r="F1" s="10"/>
      <c r="G1" s="12" t="s">
        <v>0</v>
      </c>
      <c r="H1" s="10"/>
      <c r="I1" s="10"/>
      <c r="J1" s="10"/>
    </row>
    <row r="2" spans="1:10" ht="12.75" customHeight="1">
      <c r="A2" s="14"/>
      <c r="B2" s="15"/>
      <c r="C2" s="15"/>
      <c r="D2" s="15"/>
      <c r="E2" s="15"/>
      <c r="F2" s="10"/>
      <c r="G2" s="12"/>
      <c r="H2" s="10"/>
      <c r="I2" s="10"/>
      <c r="J2" s="10"/>
    </row>
    <row r="3" spans="1:10" ht="81" customHeight="1">
      <c r="A3" s="14"/>
      <c r="B3" s="15"/>
      <c r="C3" s="15"/>
      <c r="D3" s="15"/>
      <c r="E3" s="15"/>
      <c r="F3" s="10"/>
      <c r="G3" s="12"/>
      <c r="H3" s="10"/>
      <c r="I3" s="10"/>
      <c r="J3" s="10"/>
    </row>
    <row r="4" spans="1:10" ht="1.5" customHeight="1">
      <c r="A4" s="14"/>
      <c r="B4" s="15"/>
      <c r="C4" s="15"/>
      <c r="D4" s="15"/>
      <c r="E4" s="15"/>
      <c r="F4" s="10"/>
      <c r="G4" s="12"/>
      <c r="H4" s="10"/>
      <c r="I4" s="10"/>
      <c r="J4" s="10"/>
    </row>
    <row r="5" spans="1:10" ht="24" customHeight="1">
      <c r="A5" s="14"/>
      <c r="B5" s="260" t="s">
        <v>1</v>
      </c>
      <c r="C5" s="261"/>
      <c r="D5" s="262"/>
      <c r="E5" s="263"/>
      <c r="F5" s="10"/>
      <c r="G5" s="12"/>
      <c r="H5" s="10"/>
      <c r="I5" s="10"/>
      <c r="J5" s="10"/>
    </row>
    <row r="6" spans="1:10" ht="33.75" customHeight="1">
      <c r="A6" s="14"/>
      <c r="B6" s="261"/>
      <c r="C6" s="261"/>
      <c r="D6" s="263"/>
      <c r="E6" s="263"/>
      <c r="F6" s="10"/>
      <c r="G6" s="12"/>
      <c r="H6" s="10"/>
      <c r="I6" s="10"/>
      <c r="J6" s="10"/>
    </row>
    <row r="7" spans="1:10" ht="28.5" customHeight="1">
      <c r="A7" s="14"/>
      <c r="B7" s="74" t="s">
        <v>2</v>
      </c>
      <c r="C7" s="14"/>
      <c r="D7" s="14"/>
      <c r="E7" s="14"/>
      <c r="F7" s="10"/>
      <c r="G7" s="12"/>
      <c r="H7" s="10"/>
      <c r="I7" s="10"/>
      <c r="J7" s="10"/>
    </row>
    <row r="8" spans="1:10" ht="15.5" customHeight="1">
      <c r="A8" s="14"/>
      <c r="B8" s="74"/>
      <c r="C8" s="14"/>
      <c r="D8" s="14"/>
      <c r="E8" s="14"/>
      <c r="F8" s="10"/>
      <c r="G8" s="12"/>
      <c r="H8" s="10"/>
      <c r="I8" s="10"/>
      <c r="J8" s="10"/>
    </row>
    <row r="9" spans="1:10" ht="50.75" customHeight="1">
      <c r="A9" s="14"/>
      <c r="B9" s="77" t="s">
        <v>3</v>
      </c>
      <c r="C9" s="75"/>
      <c r="D9" s="75"/>
      <c r="E9" s="75"/>
      <c r="F9" s="10"/>
      <c r="G9" s="12"/>
      <c r="H9" s="10"/>
      <c r="I9" s="10"/>
      <c r="J9" s="10"/>
    </row>
    <row r="10" spans="1:10" ht="50.75" customHeight="1">
      <c r="A10" s="14"/>
      <c r="B10" s="77" t="s">
        <v>4</v>
      </c>
      <c r="C10" s="75"/>
      <c r="D10" s="75"/>
      <c r="E10" s="75"/>
      <c r="F10" s="10"/>
      <c r="G10" s="12"/>
      <c r="H10" s="10"/>
      <c r="I10" s="10"/>
      <c r="J10" s="10"/>
    </row>
    <row r="11" spans="1:10" ht="50.75" customHeight="1">
      <c r="A11" s="14"/>
      <c r="B11" s="77" t="s">
        <v>5</v>
      </c>
      <c r="C11" s="75"/>
      <c r="D11" s="75"/>
      <c r="E11" s="75"/>
      <c r="F11" s="10"/>
      <c r="G11" s="12"/>
      <c r="H11" s="10"/>
      <c r="I11" s="10"/>
      <c r="J11" s="10"/>
    </row>
    <row r="12" spans="1:10" ht="50.75" customHeight="1">
      <c r="A12" s="14"/>
      <c r="B12" s="109" t="s">
        <v>6</v>
      </c>
      <c r="C12" s="76"/>
      <c r="D12" s="76"/>
      <c r="E12" s="76"/>
      <c r="F12" s="10"/>
      <c r="G12" s="12"/>
      <c r="H12" s="10"/>
      <c r="I12" s="10"/>
      <c r="J12" s="10"/>
    </row>
    <row r="13" spans="1:10" ht="15.75" customHeight="1">
      <c r="A13" s="236"/>
      <c r="B13" s="264"/>
      <c r="C13" s="265"/>
      <c r="D13" s="265"/>
      <c r="E13" s="265"/>
      <c r="F13" s="10"/>
      <c r="G13" s="12"/>
      <c r="H13" s="10"/>
      <c r="I13" s="10"/>
      <c r="J13" s="10"/>
    </row>
    <row r="14" spans="1:10" s="55" customFormat="1" ht="18" customHeight="1">
      <c r="A14" s="236"/>
      <c r="B14" s="85" t="s">
        <v>7</v>
      </c>
      <c r="C14" s="86"/>
      <c r="D14" s="266"/>
      <c r="E14" s="267"/>
      <c r="F14" s="83"/>
      <c r="G14" s="84"/>
      <c r="H14" s="193"/>
      <c r="I14" s="193"/>
      <c r="J14" s="193"/>
    </row>
    <row r="15" spans="1:10" ht="18" customHeight="1">
      <c r="A15" s="237"/>
      <c r="B15" s="268" t="s">
        <v>8</v>
      </c>
      <c r="C15" s="263"/>
      <c r="D15" s="47"/>
      <c r="E15" s="47"/>
      <c r="F15" s="47"/>
      <c r="G15" s="12"/>
      <c r="H15" s="17"/>
      <c r="I15" s="10"/>
      <c r="J15" s="10"/>
    </row>
    <row r="16" spans="1:10" ht="18" customHeight="1">
      <c r="A16" s="237"/>
      <c r="B16" s="269"/>
      <c r="C16" s="270"/>
      <c r="D16" s="270"/>
      <c r="E16" s="270"/>
      <c r="F16" s="78"/>
      <c r="G16" s="12"/>
      <c r="H16" s="10"/>
      <c r="I16" s="10"/>
      <c r="J16" s="10"/>
    </row>
    <row r="17" spans="1:10" ht="18" customHeight="1">
      <c r="A17" s="237"/>
      <c r="B17" s="79" t="s">
        <v>9</v>
      </c>
      <c r="C17" s="80" t="s">
        <v>10</v>
      </c>
      <c r="D17" s="81"/>
      <c r="E17" s="47" t="s">
        <v>11</v>
      </c>
      <c r="F17" s="79"/>
      <c r="G17" s="12"/>
      <c r="H17" s="17"/>
      <c r="I17" s="10"/>
      <c r="J17" s="20"/>
    </row>
    <row r="18" spans="1:10" ht="18" customHeight="1">
      <c r="A18" s="237"/>
      <c r="B18" s="82"/>
      <c r="C18" s="272"/>
      <c r="D18" s="273"/>
      <c r="E18" s="271"/>
      <c r="F18" s="270"/>
      <c r="G18" s="12"/>
      <c r="H18" s="10"/>
      <c r="I18" s="17"/>
      <c r="J18" s="20"/>
    </row>
    <row r="19" spans="1:10" ht="18" customHeight="1">
      <c r="A19" s="237"/>
      <c r="B19" s="268" t="s">
        <v>12</v>
      </c>
      <c r="C19" s="263"/>
      <c r="D19" s="274" t="s">
        <v>13</v>
      </c>
      <c r="E19" s="275"/>
      <c r="G19" s="12"/>
      <c r="H19" s="10"/>
      <c r="I19" s="10"/>
      <c r="J19" s="20"/>
    </row>
    <row r="20" spans="1:10" ht="18" customHeight="1">
      <c r="A20" s="237"/>
      <c r="B20" s="276"/>
      <c r="C20" s="270"/>
      <c r="D20" s="277"/>
      <c r="E20" s="270"/>
      <c r="G20" s="12"/>
      <c r="H20" s="10"/>
      <c r="I20" s="10"/>
      <c r="J20" s="20"/>
    </row>
    <row r="21" spans="1:10" ht="15.75" customHeight="1">
      <c r="A21" s="236"/>
      <c r="B21" s="21"/>
      <c r="C21" s="235"/>
      <c r="D21" s="235"/>
      <c r="E21" s="235"/>
      <c r="F21" s="10"/>
      <c r="G21" s="12"/>
      <c r="H21" s="10"/>
      <c r="I21" s="10"/>
      <c r="J21" s="20"/>
    </row>
    <row r="22" spans="1:10" ht="15.75" customHeight="1">
      <c r="A22" s="17"/>
      <c r="B22" s="17"/>
      <c r="C22" s="235"/>
      <c r="D22" s="235"/>
      <c r="E22" s="235"/>
      <c r="F22" s="10"/>
      <c r="G22" s="12"/>
      <c r="H22" s="10"/>
      <c r="I22" s="10"/>
      <c r="J22" s="20"/>
    </row>
    <row r="23" spans="1:10" s="55" customFormat="1" ht="18" customHeight="1">
      <c r="A23" s="193"/>
      <c r="B23" s="85" t="s">
        <v>14</v>
      </c>
      <c r="C23" s="87"/>
      <c r="D23" s="278"/>
      <c r="E23" s="267"/>
      <c r="F23" s="83"/>
      <c r="G23" s="193"/>
      <c r="H23" s="193"/>
    </row>
    <row r="24" spans="1:10" ht="18" customHeight="1">
      <c r="A24" s="238"/>
      <c r="B24" s="279" t="s">
        <v>15</v>
      </c>
      <c r="C24" s="280"/>
      <c r="D24" s="22" t="s">
        <v>16</v>
      </c>
      <c r="E24" s="16"/>
      <c r="F24" s="16"/>
      <c r="G24" s="23"/>
      <c r="H24" s="23"/>
      <c r="I24" s="23"/>
      <c r="J24" s="23"/>
    </row>
    <row r="25" spans="1:10" ht="18" customHeight="1">
      <c r="A25" s="10"/>
      <c r="B25" s="281"/>
      <c r="C25" s="273"/>
      <c r="D25" s="282"/>
      <c r="E25" s="270"/>
      <c r="F25" s="270"/>
      <c r="G25" s="10"/>
      <c r="H25" s="10"/>
    </row>
    <row r="26" spans="1:10" ht="18" customHeight="1">
      <c r="A26" s="10"/>
      <c r="B26" s="18" t="s">
        <v>17</v>
      </c>
      <c r="C26" s="19" t="s">
        <v>18</v>
      </c>
      <c r="D26" s="18"/>
      <c r="E26" s="18"/>
      <c r="F26" s="18"/>
      <c r="G26" s="23"/>
      <c r="H26" s="23"/>
      <c r="I26" s="23"/>
      <c r="J26" s="23"/>
    </row>
    <row r="27" spans="1:10" ht="18" customHeight="1">
      <c r="A27" s="10"/>
      <c r="B27" s="239"/>
      <c r="C27" s="283"/>
      <c r="D27" s="270"/>
      <c r="E27" s="270"/>
      <c r="F27" s="270"/>
      <c r="G27" s="10"/>
      <c r="H27" s="10"/>
    </row>
    <row r="28" spans="1:10" ht="19.5" customHeight="1">
      <c r="A28" s="10"/>
      <c r="B28" s="110" t="s">
        <v>19</v>
      </c>
      <c r="C28" s="236"/>
      <c r="D28" s="236"/>
      <c r="E28" s="240"/>
      <c r="F28" s="240"/>
      <c r="G28" s="10"/>
      <c r="H28" s="10"/>
    </row>
    <row r="29" spans="1:10" ht="33.5" customHeight="1">
      <c r="A29" s="10"/>
      <c r="B29" s="241"/>
      <c r="C29" s="236"/>
      <c r="D29" s="236"/>
      <c r="E29" s="240"/>
      <c r="F29" s="240"/>
      <c r="G29" s="10"/>
      <c r="H29" s="10"/>
    </row>
    <row r="30" spans="1:10" ht="48" customHeight="1">
      <c r="A30" s="10"/>
      <c r="B30" s="88" t="s">
        <v>20</v>
      </c>
      <c r="C30" s="10"/>
      <c r="D30" s="10"/>
      <c r="E30" s="10"/>
      <c r="F30" s="10"/>
      <c r="G30" s="12"/>
      <c r="H30" s="10"/>
      <c r="I30" s="10"/>
      <c r="J30" s="10"/>
    </row>
    <row r="31" spans="1:10" ht="8" customHeight="1">
      <c r="A31" s="10"/>
      <c r="B31" s="88"/>
      <c r="C31" s="10"/>
      <c r="D31" s="10"/>
      <c r="E31" s="10"/>
      <c r="F31" s="10"/>
      <c r="G31" s="12"/>
      <c r="H31" s="10"/>
      <c r="I31" s="10"/>
      <c r="J31" s="10"/>
    </row>
    <row r="32" spans="1:10" ht="18" customHeight="1">
      <c r="A32" s="24"/>
      <c r="B32" s="284" t="s">
        <v>21</v>
      </c>
      <c r="C32" s="284"/>
      <c r="D32" s="284"/>
      <c r="E32" s="154" t="s">
        <v>22</v>
      </c>
      <c r="F32" s="108"/>
      <c r="G32" s="111"/>
      <c r="H32" s="182"/>
      <c r="I32" s="182"/>
      <c r="J32" s="10"/>
    </row>
    <row r="33" spans="1:34" ht="18" customHeight="1">
      <c r="A33" s="24"/>
      <c r="B33" s="285" t="s">
        <v>23</v>
      </c>
      <c r="C33" s="265"/>
      <c r="D33" s="265"/>
      <c r="E33" s="265"/>
      <c r="F33" s="242"/>
      <c r="G33" s="10"/>
      <c r="H33" s="182"/>
      <c r="I33" s="182"/>
      <c r="J33" s="10"/>
    </row>
    <row r="34" spans="1:34" ht="24" customHeight="1">
      <c r="A34" s="24"/>
      <c r="B34" s="265"/>
      <c r="C34" s="265"/>
      <c r="D34" s="265"/>
      <c r="E34" s="265"/>
      <c r="F34" s="242"/>
      <c r="G34" s="12"/>
      <c r="H34" s="182"/>
      <c r="I34" s="182"/>
      <c r="J34" s="10"/>
    </row>
    <row r="35" spans="1:34" ht="19.25" customHeight="1">
      <c r="A35" s="25" t="s">
        <v>24</v>
      </c>
      <c r="B35" s="123" t="s">
        <v>25</v>
      </c>
      <c r="C35" s="124" t="s">
        <v>26</v>
      </c>
      <c r="D35" s="124" t="s">
        <v>27</v>
      </c>
      <c r="E35" s="125" t="s">
        <v>28</v>
      </c>
      <c r="F35" s="214" t="s">
        <v>29</v>
      </c>
      <c r="G35" s="112" t="s">
        <v>30</v>
      </c>
      <c r="H35" s="182"/>
      <c r="I35" s="182"/>
      <c r="J35" s="10"/>
    </row>
    <row r="36" spans="1:34" ht="33" customHeight="1">
      <c r="B36" s="126" t="s">
        <v>31</v>
      </c>
      <c r="C36" s="129"/>
      <c r="D36" s="129"/>
      <c r="E36" s="130"/>
      <c r="F36" s="10"/>
      <c r="G36" s="182"/>
      <c r="H36" s="182"/>
      <c r="I36" s="182"/>
      <c r="J36" s="182"/>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row>
    <row r="37" spans="1:34" ht="19.25" customHeight="1">
      <c r="A37" s="98" t="s">
        <v>32</v>
      </c>
      <c r="B37" s="128" t="s">
        <v>33</v>
      </c>
      <c r="C37" s="127" t="s">
        <v>38</v>
      </c>
      <c r="D37" s="127">
        <f>IF(C37="Yes",1,0)</f>
        <v>0</v>
      </c>
      <c r="E37" s="127">
        <f t="shared" ref="E37:E40" si="0">IF(C37="N/a",0,1)</f>
        <v>1</v>
      </c>
      <c r="F37" s="13" t="s">
        <v>35</v>
      </c>
      <c r="G37" s="10"/>
      <c r="H37" s="182"/>
      <c r="I37" s="182"/>
      <c r="J37" s="182"/>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row>
    <row r="38" spans="1:34" ht="20" customHeight="1">
      <c r="A38" s="98" t="s">
        <v>36</v>
      </c>
      <c r="B38" s="198" t="s">
        <v>37</v>
      </c>
      <c r="C38" s="197" t="s">
        <v>38</v>
      </c>
      <c r="D38" s="197">
        <f t="shared" ref="D38:D40" si="1">IF(C38="Yes",1,0)</f>
        <v>0</v>
      </c>
      <c r="E38" s="197">
        <f t="shared" si="0"/>
        <v>1</v>
      </c>
      <c r="F38" s="13" t="s">
        <v>35</v>
      </c>
      <c r="G38" s="12"/>
      <c r="H38" s="182"/>
      <c r="I38" s="182"/>
      <c r="J38" s="182"/>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row>
    <row r="39" spans="1:34" ht="20" customHeight="1">
      <c r="A39" s="98" t="s">
        <v>39</v>
      </c>
      <c r="B39" s="131" t="s">
        <v>40</v>
      </c>
      <c r="C39" s="127" t="s">
        <v>38</v>
      </c>
      <c r="D39" s="127">
        <f t="shared" ref="D39" si="2">IF(C39="Yes",1,0)</f>
        <v>0</v>
      </c>
      <c r="E39" s="127">
        <f t="shared" ref="E39" si="3">IF(C39="N/a",0,1)</f>
        <v>1</v>
      </c>
      <c r="F39" s="13" t="s">
        <v>35</v>
      </c>
      <c r="G39" s="182"/>
      <c r="H39" s="182"/>
      <c r="I39" s="182"/>
      <c r="J39" s="182"/>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row>
    <row r="40" spans="1:34" ht="20" customHeight="1">
      <c r="A40" s="98" t="s">
        <v>41</v>
      </c>
      <c r="B40" s="198" t="s">
        <v>42</v>
      </c>
      <c r="C40" s="197" t="s">
        <v>38</v>
      </c>
      <c r="D40" s="197">
        <f t="shared" si="1"/>
        <v>0</v>
      </c>
      <c r="E40" s="197">
        <f t="shared" si="0"/>
        <v>1</v>
      </c>
      <c r="F40" s="13" t="s">
        <v>35</v>
      </c>
      <c r="G40" s="200"/>
      <c r="H40" s="182"/>
      <c r="I40" s="182"/>
      <c r="J40" s="182"/>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row>
    <row r="41" spans="1:34" ht="24" customHeight="1">
      <c r="A41" s="98"/>
      <c r="B41" s="126" t="s">
        <v>43</v>
      </c>
      <c r="C41" s="129"/>
      <c r="D41" s="129"/>
      <c r="E41" s="130"/>
      <c r="F41" s="199"/>
      <c r="G41" s="107"/>
      <c r="H41" s="182"/>
      <c r="I41" s="182"/>
      <c r="J41" s="182"/>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row>
    <row r="42" spans="1:34" ht="18" customHeight="1">
      <c r="A42" s="98" t="s">
        <v>44</v>
      </c>
      <c r="B42" s="196" t="s">
        <v>45</v>
      </c>
      <c r="C42" s="197" t="s">
        <v>38</v>
      </c>
      <c r="D42" s="197">
        <f>IF(C42="Yes",1,0)</f>
        <v>0</v>
      </c>
      <c r="E42" s="197">
        <f>IF(C42="N/a",0,1)</f>
        <v>1</v>
      </c>
      <c r="F42" s="13" t="s">
        <v>35</v>
      </c>
      <c r="G42" s="200"/>
      <c r="H42" s="182"/>
      <c r="I42" s="182"/>
      <c r="J42" s="182"/>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row>
    <row r="43" spans="1:34" ht="29" customHeight="1">
      <c r="A43" s="98"/>
      <c r="B43" s="126" t="s">
        <v>46</v>
      </c>
      <c r="C43" s="130"/>
      <c r="D43" s="130"/>
      <c r="E43" s="130"/>
      <c r="F43" s="199"/>
      <c r="G43" s="107"/>
      <c r="H43" s="182"/>
      <c r="I43" s="182"/>
      <c r="J43" s="182"/>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row>
    <row r="44" spans="1:34" ht="20" customHeight="1">
      <c r="A44" s="98" t="s">
        <v>47</v>
      </c>
      <c r="B44" s="196" t="s">
        <v>48</v>
      </c>
      <c r="C44" s="197" t="s">
        <v>38</v>
      </c>
      <c r="D44" s="197">
        <f>IF(C44="Yes",1,0)</f>
        <v>0</v>
      </c>
      <c r="E44" s="197">
        <f>IF(C44="N/a",0,1)</f>
        <v>1</v>
      </c>
      <c r="F44" s="13" t="s">
        <v>35</v>
      </c>
      <c r="G44" s="107"/>
      <c r="H44" s="182"/>
      <c r="I44" s="182"/>
      <c r="J44" s="182"/>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row>
    <row r="45" spans="1:34" ht="20" customHeight="1">
      <c r="A45" s="98" t="s">
        <v>49</v>
      </c>
      <c r="B45" s="131" t="s">
        <v>50</v>
      </c>
      <c r="C45" s="127" t="s">
        <v>38</v>
      </c>
      <c r="D45" s="127">
        <f>IF(C45="Yes",1,0)</f>
        <v>0</v>
      </c>
      <c r="E45" s="127">
        <f>IF(C45= "N/A",0,1)</f>
        <v>1</v>
      </c>
      <c r="G45" s="182"/>
      <c r="H45" s="182"/>
      <c r="I45" s="182"/>
      <c r="J45" s="182"/>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row>
    <row r="46" spans="1:34" ht="20" customHeight="1">
      <c r="A46" s="98" t="s">
        <v>51</v>
      </c>
      <c r="B46" s="219" t="s">
        <v>52</v>
      </c>
      <c r="C46" s="220" t="s">
        <v>38</v>
      </c>
      <c r="D46" s="220">
        <f>IF(C46="All",2,IF(C46="No advertisement done at all",2,IF(C46="Advertisement done via offline promotion (word of mouth only)",2,IF(C46="Some",1,0))))</f>
        <v>0</v>
      </c>
      <c r="E46" s="220">
        <f t="shared" ref="E46" si="4">IF(C46="N/a",0,2)</f>
        <v>2</v>
      </c>
      <c r="F46" s="221" t="s">
        <v>35</v>
      </c>
      <c r="G46" s="107"/>
      <c r="H46" s="182"/>
      <c r="I46" s="182"/>
      <c r="J46" s="182"/>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row>
    <row r="47" spans="1:34" s="228" customFormat="1" ht="20" customHeight="1">
      <c r="A47" s="225" t="s">
        <v>53</v>
      </c>
      <c r="B47" s="226" t="s">
        <v>343</v>
      </c>
      <c r="C47" s="227"/>
      <c r="D47" s="227"/>
      <c r="E47" s="227"/>
      <c r="G47" s="229"/>
      <c r="H47" s="230"/>
      <c r="I47" s="230"/>
      <c r="J47" s="230"/>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row>
    <row r="48" spans="1:34" ht="20" customHeight="1">
      <c r="A48" s="98" t="s">
        <v>54</v>
      </c>
      <c r="B48" s="196" t="s">
        <v>55</v>
      </c>
      <c r="C48" s="197" t="s">
        <v>38</v>
      </c>
      <c r="D48" s="197">
        <f>IF(C67="Yes",1,0)</f>
        <v>0</v>
      </c>
      <c r="E48" s="197">
        <f>IF(C48="N/a",0,1)</f>
        <v>1</v>
      </c>
      <c r="F48" s="13" t="s">
        <v>35</v>
      </c>
      <c r="G48" s="183"/>
      <c r="H48" s="182"/>
      <c r="I48" s="182"/>
      <c r="J48" s="182"/>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row>
    <row r="49" spans="1:34" ht="21" customHeight="1">
      <c r="A49" s="98" t="s">
        <v>56</v>
      </c>
      <c r="B49" s="132" t="s">
        <v>57</v>
      </c>
      <c r="C49" s="127" t="s">
        <v>38</v>
      </c>
      <c r="D49" s="127">
        <f>IF(C49="Yes",1,0)</f>
        <v>0</v>
      </c>
      <c r="E49" s="127">
        <f>IF(C49="N/a",0,1)</f>
        <v>1</v>
      </c>
      <c r="G49" s="183"/>
      <c r="H49" s="182"/>
      <c r="I49" s="182"/>
      <c r="J49" s="182"/>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row>
    <row r="50" spans="1:34" ht="18" customHeight="1">
      <c r="A50" s="98" t="s">
        <v>58</v>
      </c>
      <c r="B50" s="196" t="s">
        <v>59</v>
      </c>
      <c r="C50" s="197" t="s">
        <v>38</v>
      </c>
      <c r="D50" s="197">
        <f>IF(C50="Yes",1,IF(C50="N/A",2,0))</f>
        <v>0</v>
      </c>
      <c r="E50" s="197">
        <f>IF(C50="N/a",2,2)</f>
        <v>2</v>
      </c>
      <c r="F50" s="13" t="s">
        <v>35</v>
      </c>
      <c r="G50" s="183"/>
      <c r="H50" s="182"/>
      <c r="I50" s="182"/>
      <c r="J50" s="182"/>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row>
    <row r="51" spans="1:34" ht="20" customHeight="1">
      <c r="A51" s="98" t="s">
        <v>60</v>
      </c>
      <c r="B51" s="132" t="s">
        <v>61</v>
      </c>
      <c r="C51" s="127" t="s">
        <v>38</v>
      </c>
      <c r="D51" s="127">
        <f>IF(C51="Yes",2,IF(C51="Some",1,0))</f>
        <v>0</v>
      </c>
      <c r="E51" s="127">
        <f>IF(C51="N/a",0,2)</f>
        <v>2</v>
      </c>
      <c r="F51" s="13" t="s">
        <v>35</v>
      </c>
      <c r="G51" s="107"/>
      <c r="H51" s="182"/>
      <c r="I51" s="182"/>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row>
    <row r="52" spans="1:34" ht="20" customHeight="1">
      <c r="A52" s="98"/>
      <c r="B52" s="126" t="s">
        <v>62</v>
      </c>
      <c r="C52" s="130"/>
      <c r="D52" s="130"/>
      <c r="E52" s="130"/>
      <c r="F52" s="199"/>
      <c r="G52" s="107"/>
      <c r="H52" s="182"/>
      <c r="I52" s="182"/>
      <c r="J52" s="182"/>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row>
    <row r="53" spans="1:34" ht="22.25" customHeight="1">
      <c r="A53" s="223" t="s">
        <v>63</v>
      </c>
      <c r="B53" s="131" t="s">
        <v>64</v>
      </c>
      <c r="C53" s="127" t="s">
        <v>38</v>
      </c>
      <c r="D53" s="127">
        <f>IF(C53="Yes",1,IF(C53="N/A",1,0))</f>
        <v>0</v>
      </c>
      <c r="E53" s="127">
        <f>IF(C53="N/a",1,1)</f>
        <v>1</v>
      </c>
      <c r="F53" s="13" t="s">
        <v>35</v>
      </c>
      <c r="G53" s="183"/>
      <c r="H53" s="182"/>
      <c r="I53" s="182"/>
      <c r="J53" s="182"/>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row>
    <row r="54" spans="1:34" ht="18" customHeight="1">
      <c r="A54" s="223" t="s">
        <v>65</v>
      </c>
      <c r="B54" s="196" t="s">
        <v>66</v>
      </c>
      <c r="C54" s="197" t="s">
        <v>38</v>
      </c>
      <c r="D54" s="197">
        <f t="shared" ref="D54" si="5">IF(C54="Yes",1,0)</f>
        <v>0</v>
      </c>
      <c r="E54" s="197">
        <f t="shared" ref="E54" si="6">IF(C54="N/a",0,1)</f>
        <v>1</v>
      </c>
      <c r="F54" s="13" t="s">
        <v>35</v>
      </c>
      <c r="G54" s="200"/>
      <c r="H54" s="182"/>
      <c r="I54" s="182"/>
      <c r="J54" s="182"/>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row>
    <row r="55" spans="1:34" ht="18" customHeight="1">
      <c r="A55" s="223" t="s">
        <v>67</v>
      </c>
      <c r="B55" s="131" t="s">
        <v>68</v>
      </c>
      <c r="C55" s="127" t="s">
        <v>38</v>
      </c>
      <c r="D55" s="127">
        <f t="shared" ref="D55" si="7">IF(C55="Yes",1,0)</f>
        <v>0</v>
      </c>
      <c r="E55" s="127">
        <f t="shared" ref="E55" si="8">IF(C55="N/a",0,1)</f>
        <v>1</v>
      </c>
      <c r="G55" s="182"/>
      <c r="H55" s="182"/>
      <c r="I55" s="182"/>
      <c r="J55" s="182"/>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row>
    <row r="56" spans="1:34" ht="18" customHeight="1">
      <c r="A56" s="24"/>
      <c r="B56" s="134" t="s">
        <v>69</v>
      </c>
      <c r="C56" s="133"/>
      <c r="D56" s="135">
        <f>SUBTOTAL(109,D36:D55)</f>
        <v>0</v>
      </c>
      <c r="E56" s="135">
        <f>SUBTOTAL(109,E36:E55)</f>
        <v>18</v>
      </c>
      <c r="F56" s="10"/>
      <c r="G56" s="12"/>
      <c r="H56" s="182"/>
      <c r="I56" s="182"/>
      <c r="J56" s="182"/>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row>
    <row r="57" spans="1:34" ht="18" customHeight="1">
      <c r="A57" s="24"/>
      <c r="B57" s="101"/>
      <c r="C57" s="243"/>
      <c r="D57" s="28"/>
      <c r="E57" s="28"/>
      <c r="F57" s="10"/>
      <c r="G57" s="12"/>
      <c r="H57" s="182"/>
      <c r="I57" s="182"/>
      <c r="J57" s="182"/>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row>
    <row r="58" spans="1:34" ht="18" customHeight="1">
      <c r="A58" s="13" t="s">
        <v>24</v>
      </c>
      <c r="B58" s="10"/>
      <c r="C58" s="10"/>
      <c r="D58" s="10"/>
      <c r="E58" s="10"/>
      <c r="F58" s="10"/>
      <c r="G58" s="12"/>
      <c r="H58" s="182"/>
      <c r="I58" s="182"/>
      <c r="J58" s="182"/>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row>
    <row r="59" spans="1:34" ht="18" customHeight="1">
      <c r="B59" s="10"/>
      <c r="C59" s="10"/>
      <c r="D59" s="10"/>
      <c r="E59" s="10"/>
      <c r="F59" s="10"/>
      <c r="G59" s="12"/>
      <c r="H59" s="10"/>
      <c r="I59" s="10"/>
      <c r="J59" s="10"/>
    </row>
    <row r="60" spans="1:34" ht="18" customHeight="1">
      <c r="A60" s="98"/>
      <c r="B60" s="286" t="s">
        <v>70</v>
      </c>
      <c r="C60" s="265"/>
      <c r="D60" s="265"/>
      <c r="E60" s="114" t="s">
        <v>22</v>
      </c>
      <c r="F60" s="192"/>
      <c r="G60" s="192"/>
      <c r="H60" s="10"/>
      <c r="I60" s="10"/>
      <c r="J60" s="10"/>
    </row>
    <row r="61" spans="1:34" ht="25.25" customHeight="1">
      <c r="A61" s="98"/>
      <c r="B61" s="289" t="s">
        <v>71</v>
      </c>
      <c r="C61" s="288"/>
      <c r="D61" s="288"/>
      <c r="E61" s="288"/>
      <c r="F61" s="244"/>
      <c r="G61" s="12"/>
      <c r="H61" s="10"/>
      <c r="I61" s="10"/>
      <c r="J61" s="10"/>
    </row>
    <row r="62" spans="1:34" ht="20" customHeight="1">
      <c r="A62" s="98"/>
      <c r="B62" s="288"/>
      <c r="C62" s="288"/>
      <c r="D62" s="288"/>
      <c r="E62" s="288"/>
      <c r="F62" s="244"/>
      <c r="G62" s="12"/>
      <c r="H62" s="10"/>
      <c r="I62" s="10"/>
      <c r="J62" s="10"/>
    </row>
    <row r="63" spans="1:34" ht="20" customHeight="1">
      <c r="A63" s="98"/>
      <c r="B63" s="136" t="s">
        <v>25</v>
      </c>
      <c r="C63" s="137" t="s">
        <v>26</v>
      </c>
      <c r="D63" s="137" t="s">
        <v>27</v>
      </c>
      <c r="E63" s="138" t="s">
        <v>28</v>
      </c>
      <c r="F63" s="214" t="s">
        <v>29</v>
      </c>
      <c r="G63" s="12" t="s">
        <v>30</v>
      </c>
      <c r="H63" s="10"/>
      <c r="I63" s="10"/>
      <c r="J63" s="10"/>
    </row>
    <row r="64" spans="1:34" ht="19.25" customHeight="1">
      <c r="A64" s="98"/>
      <c r="B64" s="215" t="s">
        <v>72</v>
      </c>
      <c r="C64" s="216" t="s">
        <v>38</v>
      </c>
      <c r="D64" s="218">
        <f>IF(C64="No", 20,0)</f>
        <v>0</v>
      </c>
      <c r="E64" s="217"/>
      <c r="F64" s="214"/>
      <c r="G64" s="107"/>
      <c r="H64" s="10"/>
      <c r="I64" s="10"/>
      <c r="J64" s="10"/>
    </row>
    <row r="65" spans="1:33" ht="20" customHeight="1">
      <c r="A65" s="98" t="s">
        <v>73</v>
      </c>
      <c r="B65" s="139" t="s">
        <v>74</v>
      </c>
      <c r="C65" s="140"/>
      <c r="D65" s="140"/>
      <c r="E65" s="140"/>
      <c r="F65" s="235"/>
      <c r="G65" s="183"/>
      <c r="H65" s="10"/>
      <c r="I65" s="10"/>
      <c r="J65" s="10"/>
    </row>
    <row r="66" spans="1:33" ht="20" customHeight="1">
      <c r="A66" s="98" t="s">
        <v>75</v>
      </c>
      <c r="B66" s="201" t="s">
        <v>76</v>
      </c>
      <c r="C66" s="202" t="s">
        <v>38</v>
      </c>
      <c r="D66" s="202">
        <f>IF(C66="Yes",1,0)</f>
        <v>0</v>
      </c>
      <c r="E66" s="202">
        <f>IF(C66="N/a",0,1)</f>
        <v>1</v>
      </c>
      <c r="F66" s="13" t="s">
        <v>35</v>
      </c>
      <c r="G66" s="200"/>
      <c r="H66" s="10"/>
      <c r="I66" s="10"/>
      <c r="J66" s="10"/>
    </row>
    <row r="67" spans="1:33" ht="20" customHeight="1">
      <c r="A67" s="98" t="s">
        <v>77</v>
      </c>
      <c r="B67" s="141" t="s">
        <v>78</v>
      </c>
      <c r="C67" s="142" t="s">
        <v>38</v>
      </c>
      <c r="D67" s="142">
        <f>IF(C67="Yes",1,0)</f>
        <v>0</v>
      </c>
      <c r="E67" s="142">
        <f>IF(C67="N/a",0,2)</f>
        <v>2</v>
      </c>
      <c r="G67" s="200"/>
      <c r="H67" s="10"/>
      <c r="I67" s="10"/>
      <c r="J67" s="10"/>
    </row>
    <row r="68" spans="1:33" ht="20" customHeight="1">
      <c r="A68" s="98" t="s">
        <v>79</v>
      </c>
      <c r="B68" s="201" t="s">
        <v>80</v>
      </c>
      <c r="C68" s="202" t="s">
        <v>38</v>
      </c>
      <c r="D68" s="202">
        <f>IF(C68="Yes",1,0)</f>
        <v>0</v>
      </c>
      <c r="E68" s="202">
        <f>IF(C68="N/a",0,2)</f>
        <v>2</v>
      </c>
      <c r="G68" s="200"/>
      <c r="H68" s="10"/>
      <c r="I68" s="10"/>
      <c r="J68" s="10"/>
    </row>
    <row r="69" spans="1:33" ht="20" customHeight="1">
      <c r="A69" s="98" t="s">
        <v>81</v>
      </c>
      <c r="B69" s="143" t="s">
        <v>82</v>
      </c>
      <c r="C69" s="142" t="s">
        <v>38</v>
      </c>
      <c r="D69" s="142">
        <f>IF(C69="All",2,IF(C69="Some",1,0))</f>
        <v>0</v>
      </c>
      <c r="E69" s="142">
        <f t="shared" ref="E69" si="9">IF(C69="N/a",0,2)</f>
        <v>2</v>
      </c>
      <c r="F69" s="13" t="s">
        <v>35</v>
      </c>
      <c r="G69" s="200"/>
      <c r="H69" s="10"/>
      <c r="I69" s="10"/>
      <c r="J69" s="10"/>
    </row>
    <row r="70" spans="1:33" ht="20.25" customHeight="1">
      <c r="A70" s="98" t="s">
        <v>83</v>
      </c>
      <c r="B70" s="201" t="s">
        <v>84</v>
      </c>
      <c r="C70" s="202" t="s">
        <v>38</v>
      </c>
      <c r="D70" s="202">
        <f>IF(C70="n/a",0,IF(C70="All",2,IF(C70="Some",1,0)))</f>
        <v>0</v>
      </c>
      <c r="E70" s="202">
        <f>IF(C70="N/a",0,2)</f>
        <v>2</v>
      </c>
      <c r="G70" s="183"/>
      <c r="H70" s="10"/>
      <c r="I70" s="10"/>
      <c r="J70" s="10"/>
    </row>
    <row r="71" spans="1:33" ht="20" customHeight="1">
      <c r="A71" s="98" t="s">
        <v>85</v>
      </c>
      <c r="B71" s="141" t="s">
        <v>86</v>
      </c>
      <c r="C71" s="142" t="s">
        <v>38</v>
      </c>
      <c r="D71" s="142">
        <f>IF(C71="n/a",0,IF(C71="All",2,IF(C71="Some",1,0)))</f>
        <v>0</v>
      </c>
      <c r="E71" s="142">
        <f>IF(C71="N/a",0,2)</f>
        <v>2</v>
      </c>
      <c r="F71" s="13" t="s">
        <v>35</v>
      </c>
      <c r="G71" s="107"/>
      <c r="H71" s="10"/>
      <c r="I71" s="10"/>
      <c r="J71" s="10"/>
    </row>
    <row r="72" spans="1:33" ht="20" customHeight="1">
      <c r="A72" s="98" t="s">
        <v>87</v>
      </c>
      <c r="B72" s="201" t="s">
        <v>88</v>
      </c>
      <c r="C72" s="202" t="s">
        <v>38</v>
      </c>
      <c r="D72" s="202">
        <f>IF(C72="n/a",0,IF(C72="Fair Trade and Organic",2,IF(C72="Fair Trade or Organic",1,0)))</f>
        <v>0</v>
      </c>
      <c r="E72" s="202">
        <f>IF(C72="N/a",0,2)</f>
        <v>2</v>
      </c>
      <c r="F72" s="13" t="s">
        <v>35</v>
      </c>
      <c r="G72" s="107"/>
      <c r="H72" s="10"/>
      <c r="I72" s="10"/>
      <c r="J72" s="10"/>
    </row>
    <row r="73" spans="1:33" ht="20" customHeight="1">
      <c r="A73" s="98" t="s">
        <v>89</v>
      </c>
      <c r="B73" s="141" t="s">
        <v>90</v>
      </c>
      <c r="C73" s="142" t="s">
        <v>38</v>
      </c>
      <c r="D73" s="142">
        <f>IF(C73="n/a",0,IF(C73="Both",2,IF(C73="one of the two",1,0)))</f>
        <v>0</v>
      </c>
      <c r="E73" s="142">
        <f>IF(C73="N/a",0,2)</f>
        <v>2</v>
      </c>
      <c r="F73" s="13" t="s">
        <v>35</v>
      </c>
      <c r="G73" s="107"/>
      <c r="H73" s="10"/>
      <c r="I73" s="10"/>
      <c r="J73" s="10"/>
    </row>
    <row r="74" spans="1:33" ht="19.25" customHeight="1">
      <c r="A74" s="98"/>
      <c r="B74" s="139" t="s">
        <v>91</v>
      </c>
      <c r="C74" s="140"/>
      <c r="D74" s="144"/>
      <c r="E74" s="140"/>
      <c r="F74" s="199"/>
      <c r="G74" s="107"/>
      <c r="H74" s="10"/>
      <c r="I74" s="10"/>
      <c r="J74" s="10"/>
    </row>
    <row r="75" spans="1:33" s="105" customFormat="1" ht="22.25" customHeight="1">
      <c r="A75" s="99" t="s">
        <v>92</v>
      </c>
      <c r="B75" s="203" t="s">
        <v>93</v>
      </c>
      <c r="C75" s="202" t="s">
        <v>38</v>
      </c>
      <c r="D75" s="202">
        <f>IF(C75="n/a",0,IF(C75="None are provided",1,0))</f>
        <v>0</v>
      </c>
      <c r="E75" s="202">
        <f>IF(C75="N/a",0,1)</f>
        <v>1</v>
      </c>
      <c r="F75" s="13" t="s">
        <v>35</v>
      </c>
      <c r="G75" s="194"/>
      <c r="H75" s="245"/>
      <c r="I75" s="245"/>
      <c r="J75" s="245"/>
    </row>
    <row r="76" spans="1:33" ht="18" customHeight="1">
      <c r="A76" s="224" t="s">
        <v>94</v>
      </c>
      <c r="B76" s="145" t="s">
        <v>95</v>
      </c>
      <c r="C76" s="142" t="s">
        <v>38</v>
      </c>
      <c r="D76" s="142">
        <f>IF(C76="All",2,IF(C76="Some",1,0))</f>
        <v>0</v>
      </c>
      <c r="E76" s="142">
        <f t="shared" ref="E76:E78" si="10">IF(C76="N/a",0,2)</f>
        <v>2</v>
      </c>
      <c r="F76" s="13" t="s">
        <v>35</v>
      </c>
      <c r="G76" s="200"/>
      <c r="H76" s="10"/>
      <c r="I76" s="10"/>
      <c r="J76" s="10"/>
    </row>
    <row r="77" spans="1:33" ht="18" customHeight="1">
      <c r="A77" s="224" t="s">
        <v>96</v>
      </c>
      <c r="B77" s="203" t="s">
        <v>97</v>
      </c>
      <c r="C77" s="202" t="s">
        <v>38</v>
      </c>
      <c r="D77" s="202">
        <f t="shared" ref="D77:D78" si="11">IF(C77="Reusable",2,IF(C77="Compostable",1,0))</f>
        <v>0</v>
      </c>
      <c r="E77" s="202">
        <f t="shared" si="10"/>
        <v>2</v>
      </c>
      <c r="F77" s="13" t="s">
        <v>35</v>
      </c>
      <c r="G77" s="107"/>
      <c r="H77" s="182"/>
      <c r="I77" s="182"/>
      <c r="J77" s="182"/>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row>
    <row r="78" spans="1:33" ht="18" customHeight="1">
      <c r="A78" s="224" t="s">
        <v>98</v>
      </c>
      <c r="B78" s="145" t="s">
        <v>99</v>
      </c>
      <c r="C78" s="142" t="s">
        <v>38</v>
      </c>
      <c r="D78" s="142">
        <f t="shared" si="11"/>
        <v>0</v>
      </c>
      <c r="E78" s="142">
        <f t="shared" si="10"/>
        <v>2</v>
      </c>
      <c r="F78" s="13" t="s">
        <v>35</v>
      </c>
      <c r="G78" s="107"/>
      <c r="H78" s="182"/>
      <c r="I78" s="182"/>
      <c r="J78" s="182"/>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83"/>
    </row>
    <row r="79" spans="1:33" ht="18" customHeight="1">
      <c r="A79" s="52" t="s">
        <v>24</v>
      </c>
      <c r="B79" s="146" t="s">
        <v>100</v>
      </c>
      <c r="C79" s="147"/>
      <c r="D79" s="148">
        <f>SUBTOTAL(109,D64:D78)</f>
        <v>0</v>
      </c>
      <c r="E79" s="149">
        <f>SUBTOTAL(109,E66:E78)</f>
        <v>22</v>
      </c>
      <c r="F79" s="235"/>
      <c r="G79" s="194"/>
      <c r="H79" s="182"/>
      <c r="I79" s="182"/>
      <c r="J79" s="182"/>
      <c r="K79" s="183"/>
      <c r="L79" s="183"/>
      <c r="M79" s="183"/>
      <c r="N79" s="183"/>
      <c r="O79" s="183"/>
      <c r="P79" s="183"/>
      <c r="Q79" s="183"/>
      <c r="R79" s="183"/>
      <c r="S79" s="183"/>
      <c r="T79" s="183"/>
      <c r="U79" s="183"/>
      <c r="V79" s="183"/>
      <c r="W79" s="183"/>
      <c r="X79" s="183"/>
      <c r="Y79" s="183"/>
      <c r="Z79" s="183"/>
      <c r="AA79" s="183"/>
      <c r="AB79" s="183"/>
      <c r="AC79" s="183"/>
      <c r="AD79" s="183"/>
      <c r="AE79" s="183"/>
      <c r="AF79" s="183"/>
      <c r="AG79" s="183"/>
    </row>
    <row r="80" spans="1:33" ht="18" customHeight="1">
      <c r="B80" s="102"/>
      <c r="C80" s="243"/>
      <c r="D80" s="91"/>
      <c r="E80" s="103"/>
      <c r="F80" s="246"/>
      <c r="G80" s="104"/>
      <c r="H80" s="182"/>
      <c r="I80" s="182"/>
      <c r="J80" s="182"/>
      <c r="K80" s="183"/>
      <c r="L80" s="183"/>
      <c r="M80" s="183"/>
      <c r="N80" s="183"/>
      <c r="O80" s="183"/>
      <c r="P80" s="183"/>
      <c r="Q80" s="183"/>
      <c r="R80" s="183"/>
      <c r="S80" s="183"/>
      <c r="T80" s="183"/>
      <c r="U80" s="183"/>
      <c r="V80" s="183"/>
      <c r="W80" s="183"/>
      <c r="X80" s="183"/>
      <c r="Y80" s="183"/>
      <c r="Z80" s="183"/>
      <c r="AA80" s="183"/>
      <c r="AB80" s="183"/>
      <c r="AC80" s="183"/>
      <c r="AD80" s="183"/>
      <c r="AE80" s="183"/>
      <c r="AF80" s="183"/>
      <c r="AG80" s="183"/>
    </row>
    <row r="81" spans="1:33" ht="33" customHeight="1">
      <c r="A81" s="99"/>
      <c r="B81" s="10"/>
      <c r="C81" s="10"/>
      <c r="D81" s="10"/>
      <c r="E81" s="10"/>
      <c r="F81" s="10"/>
      <c r="G81" s="12"/>
      <c r="H81" s="182"/>
      <c r="I81" s="182"/>
      <c r="J81" s="182"/>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83"/>
    </row>
    <row r="82" spans="1:33" ht="22.25" customHeight="1">
      <c r="A82" s="99"/>
      <c r="B82" s="10"/>
      <c r="C82" s="10"/>
      <c r="D82" s="10"/>
      <c r="E82" s="10"/>
      <c r="F82" s="10"/>
      <c r="G82" s="12"/>
      <c r="H82" s="182"/>
      <c r="I82" s="182"/>
      <c r="J82" s="182"/>
      <c r="K82" s="183"/>
      <c r="L82" s="183"/>
      <c r="M82" s="183"/>
      <c r="N82" s="183"/>
      <c r="O82" s="183"/>
      <c r="P82" s="183"/>
      <c r="Q82" s="183"/>
      <c r="R82" s="183"/>
      <c r="S82" s="183"/>
      <c r="T82" s="183"/>
      <c r="U82" s="183"/>
      <c r="V82" s="183"/>
      <c r="W82" s="183"/>
      <c r="X82" s="183"/>
      <c r="Y82" s="183"/>
      <c r="Z82" s="183"/>
      <c r="AA82" s="183"/>
      <c r="AB82" s="183"/>
      <c r="AC82" s="183"/>
      <c r="AD82" s="183"/>
      <c r="AE82" s="183"/>
      <c r="AF82" s="183"/>
      <c r="AG82" s="183"/>
    </row>
    <row r="83" spans="1:33" ht="38.5" customHeight="1">
      <c r="A83" s="99"/>
      <c r="B83" s="294" t="s">
        <v>101</v>
      </c>
      <c r="C83" s="295"/>
      <c r="D83" s="295"/>
      <c r="E83" s="155" t="s">
        <v>22</v>
      </c>
      <c r="F83" s="192"/>
      <c r="G83" s="192"/>
      <c r="H83" s="182"/>
      <c r="I83" s="182"/>
      <c r="J83" s="182"/>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row>
    <row r="84" spans="1:33" ht="17.25" customHeight="1">
      <c r="A84" s="99"/>
      <c r="B84" s="296" t="s">
        <v>102</v>
      </c>
      <c r="C84" s="297"/>
      <c r="D84" s="297"/>
      <c r="E84" s="297"/>
      <c r="F84" s="247"/>
      <c r="G84" s="182"/>
      <c r="H84" s="182"/>
      <c r="I84" s="182"/>
      <c r="J84" s="182"/>
      <c r="K84" s="183"/>
      <c r="L84" s="183"/>
      <c r="M84" s="183"/>
      <c r="N84" s="183"/>
      <c r="O84" s="183"/>
      <c r="P84" s="183"/>
      <c r="Q84" s="183"/>
      <c r="R84" s="183"/>
      <c r="S84" s="183"/>
      <c r="T84" s="183"/>
      <c r="U84" s="183"/>
      <c r="V84" s="183"/>
      <c r="W84" s="183"/>
      <c r="X84" s="183"/>
      <c r="Y84" s="183"/>
      <c r="Z84" s="183"/>
      <c r="AA84" s="183"/>
      <c r="AB84" s="183"/>
      <c r="AC84" s="183"/>
      <c r="AD84" s="183"/>
      <c r="AE84" s="183"/>
      <c r="AF84" s="183"/>
      <c r="AG84" s="183"/>
    </row>
    <row r="85" spans="1:33" ht="18" customHeight="1">
      <c r="A85" s="99"/>
      <c r="B85" s="121" t="s">
        <v>25</v>
      </c>
      <c r="C85" s="122" t="s">
        <v>26</v>
      </c>
      <c r="D85" s="122" t="s">
        <v>27</v>
      </c>
      <c r="E85" s="122" t="s">
        <v>28</v>
      </c>
      <c r="F85" s="106" t="s">
        <v>103</v>
      </c>
      <c r="G85" s="107" t="s">
        <v>30</v>
      </c>
      <c r="H85" s="182"/>
      <c r="I85" s="182"/>
      <c r="J85" s="182"/>
      <c r="K85" s="183"/>
      <c r="L85" s="183"/>
      <c r="M85" s="183"/>
      <c r="N85" s="183"/>
      <c r="O85" s="183"/>
      <c r="P85" s="183"/>
      <c r="Q85" s="183"/>
      <c r="R85" s="183"/>
      <c r="S85" s="183"/>
      <c r="T85" s="183"/>
      <c r="U85" s="183"/>
      <c r="V85" s="183"/>
      <c r="W85" s="183"/>
      <c r="X85" s="183"/>
      <c r="Y85" s="183"/>
      <c r="Z85" s="183"/>
      <c r="AA85" s="183"/>
      <c r="AB85" s="183"/>
      <c r="AC85" s="183"/>
      <c r="AD85" s="183"/>
      <c r="AE85" s="183"/>
      <c r="AF85" s="183"/>
      <c r="AG85" s="183"/>
    </row>
    <row r="86" spans="1:33" ht="24.75" customHeight="1">
      <c r="A86" s="99"/>
      <c r="B86" s="92" t="s">
        <v>104</v>
      </c>
      <c r="C86" s="93"/>
      <c r="D86" s="93"/>
      <c r="E86" s="93"/>
      <c r="G86" s="183"/>
      <c r="H86" s="182"/>
      <c r="I86" s="182"/>
      <c r="J86" s="182"/>
      <c r="K86" s="183"/>
      <c r="L86" s="183"/>
      <c r="M86" s="183"/>
      <c r="N86" s="183"/>
      <c r="O86" s="183"/>
      <c r="P86" s="183"/>
      <c r="Q86" s="183"/>
      <c r="R86" s="183"/>
      <c r="S86" s="183"/>
      <c r="T86" s="183"/>
      <c r="U86" s="183"/>
      <c r="V86" s="183"/>
      <c r="W86" s="183"/>
      <c r="X86" s="183"/>
      <c r="Y86" s="183"/>
      <c r="Z86" s="183"/>
      <c r="AA86" s="183"/>
      <c r="AB86" s="183"/>
      <c r="AC86" s="183"/>
      <c r="AD86" s="183"/>
      <c r="AE86" s="183"/>
      <c r="AF86" s="183"/>
      <c r="AG86" s="183"/>
    </row>
    <row r="87" spans="1:33" ht="41" customHeight="1">
      <c r="A87" s="99" t="s">
        <v>105</v>
      </c>
      <c r="B87" s="207" t="s">
        <v>106</v>
      </c>
      <c r="C87" s="208" t="s">
        <v>38</v>
      </c>
      <c r="D87" s="208">
        <f>IF(C87="Event is online",1,IF(C87="Yes",1,0))</f>
        <v>0</v>
      </c>
      <c r="E87" s="209">
        <v>1</v>
      </c>
      <c r="F87" s="13" t="s">
        <v>35</v>
      </c>
      <c r="G87" s="183"/>
      <c r="H87" s="182"/>
      <c r="I87" s="182"/>
      <c r="J87" s="182"/>
      <c r="K87" s="183"/>
      <c r="L87" s="183"/>
      <c r="M87" s="183"/>
      <c r="N87" s="183"/>
      <c r="O87" s="183"/>
      <c r="P87" s="183"/>
      <c r="Q87" s="183"/>
      <c r="R87" s="183"/>
      <c r="S87" s="183"/>
      <c r="T87" s="183"/>
      <c r="U87" s="183"/>
      <c r="V87" s="183"/>
      <c r="W87" s="183"/>
      <c r="X87" s="183"/>
      <c r="Y87" s="183"/>
      <c r="Z87" s="183"/>
      <c r="AA87" s="183"/>
      <c r="AB87" s="183"/>
      <c r="AC87" s="183"/>
      <c r="AD87" s="183"/>
      <c r="AE87" s="183"/>
      <c r="AF87" s="183"/>
      <c r="AG87" s="183"/>
    </row>
    <row r="88" spans="1:33" ht="20" customHeight="1">
      <c r="A88" s="99" t="s">
        <v>107</v>
      </c>
      <c r="B88" s="47" t="s">
        <v>108</v>
      </c>
      <c r="C88" s="93" t="s">
        <v>38</v>
      </c>
      <c r="D88" s="93">
        <f>IF(C88= "Yes", 1, 0)</f>
        <v>0</v>
      </c>
      <c r="E88" s="93">
        <f>IF(C87="N/a",0,1)</f>
        <v>1</v>
      </c>
      <c r="G88" s="200"/>
      <c r="H88" s="182"/>
      <c r="I88" s="182"/>
      <c r="J88" s="182"/>
      <c r="K88" s="183"/>
      <c r="L88" s="183"/>
      <c r="M88" s="183"/>
      <c r="N88" s="183"/>
      <c r="O88" s="183"/>
      <c r="P88" s="183"/>
      <c r="Q88" s="183"/>
      <c r="R88" s="183"/>
      <c r="S88" s="183"/>
      <c r="T88" s="183"/>
      <c r="U88" s="183"/>
      <c r="V88" s="183"/>
      <c r="W88" s="183"/>
      <c r="X88" s="183"/>
      <c r="Y88" s="183"/>
      <c r="Z88" s="183"/>
      <c r="AA88" s="183"/>
      <c r="AB88" s="183"/>
      <c r="AC88" s="183"/>
      <c r="AD88" s="183"/>
      <c r="AE88" s="183"/>
      <c r="AF88" s="183"/>
      <c r="AG88" s="183"/>
    </row>
    <row r="89" spans="1:33" ht="20.25" customHeight="1">
      <c r="A89" s="99" t="s">
        <v>109</v>
      </c>
      <c r="B89" s="210" t="s">
        <v>110</v>
      </c>
      <c r="C89" s="209" t="s">
        <v>38</v>
      </c>
      <c r="D89" s="209">
        <f>IF(C89="Yes",1,0)</f>
        <v>0</v>
      </c>
      <c r="E89" s="208">
        <f>IF(C89="N/a",0,1)</f>
        <v>1</v>
      </c>
      <c r="F89" s="183"/>
      <c r="G89" s="183"/>
      <c r="H89" s="182"/>
      <c r="I89" s="182"/>
      <c r="J89" s="182"/>
      <c r="K89" s="183"/>
      <c r="L89" s="183"/>
      <c r="M89" s="183"/>
      <c r="N89" s="183"/>
      <c r="O89" s="183"/>
      <c r="P89" s="183"/>
      <c r="Q89" s="183"/>
      <c r="R89" s="183"/>
      <c r="S89" s="183"/>
      <c r="T89" s="183"/>
      <c r="U89" s="183"/>
      <c r="V89" s="183"/>
      <c r="W89" s="183"/>
      <c r="X89" s="183"/>
      <c r="Y89" s="183"/>
      <c r="Z89" s="183"/>
      <c r="AA89" s="183"/>
      <c r="AB89" s="183"/>
      <c r="AC89" s="183"/>
      <c r="AD89" s="183"/>
      <c r="AE89" s="183"/>
      <c r="AF89" s="183"/>
      <c r="AG89" s="183"/>
    </row>
    <row r="90" spans="1:33" ht="26" customHeight="1">
      <c r="A90" s="224" t="s">
        <v>111</v>
      </c>
      <c r="B90" s="97" t="s">
        <v>112</v>
      </c>
      <c r="C90" s="115" t="s">
        <v>38</v>
      </c>
      <c r="D90" s="115">
        <f>IF(C90="Yes",1,0)</f>
        <v>0</v>
      </c>
      <c r="E90" s="93">
        <f>IF(C90="N/a",0,1)</f>
        <v>1</v>
      </c>
      <c r="G90" s="200"/>
      <c r="H90" s="182"/>
      <c r="I90" s="182"/>
      <c r="J90" s="182"/>
      <c r="K90" s="183"/>
      <c r="L90" s="183"/>
      <c r="M90" s="183"/>
      <c r="N90" s="183"/>
      <c r="O90" s="183"/>
      <c r="P90" s="183"/>
      <c r="Q90" s="183"/>
      <c r="R90" s="183"/>
      <c r="S90" s="183"/>
      <c r="T90" s="183"/>
      <c r="U90" s="183"/>
      <c r="V90" s="183"/>
      <c r="W90" s="183"/>
      <c r="X90" s="183"/>
      <c r="Y90" s="183"/>
      <c r="Z90" s="183"/>
      <c r="AA90" s="183"/>
      <c r="AB90" s="183"/>
      <c r="AC90" s="183"/>
      <c r="AD90" s="183"/>
      <c r="AE90" s="183"/>
      <c r="AF90" s="183"/>
      <c r="AG90" s="183"/>
    </row>
    <row r="91" spans="1:33" ht="32.25" customHeight="1">
      <c r="A91" s="224" t="s">
        <v>113</v>
      </c>
      <c r="B91" s="213" t="s">
        <v>114</v>
      </c>
      <c r="C91" s="209" t="s">
        <v>38</v>
      </c>
      <c r="D91" s="209">
        <f>IF(C91="Yes",1,0)</f>
        <v>0</v>
      </c>
      <c r="E91" s="208">
        <f>IF(C91="N/a",0,1)</f>
        <v>1</v>
      </c>
      <c r="F91" s="183"/>
      <c r="G91" s="200"/>
      <c r="H91" s="182"/>
      <c r="I91" s="182"/>
      <c r="J91" s="182"/>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row>
    <row r="92" spans="1:33" ht="20" customHeight="1">
      <c r="A92" s="204"/>
      <c r="B92" s="96" t="s">
        <v>115</v>
      </c>
      <c r="C92" s="94"/>
      <c r="D92" s="93"/>
      <c r="E92" s="95"/>
      <c r="F92" s="199"/>
      <c r="G92" s="183"/>
      <c r="H92" s="182"/>
      <c r="I92" s="182"/>
      <c r="J92" s="182"/>
      <c r="K92" s="183"/>
      <c r="L92" s="183"/>
      <c r="M92" s="183"/>
      <c r="N92" s="183"/>
      <c r="O92" s="183"/>
      <c r="P92" s="183"/>
      <c r="Q92" s="183"/>
      <c r="R92" s="183"/>
      <c r="S92" s="183"/>
      <c r="T92" s="183"/>
      <c r="U92" s="183"/>
      <c r="V92" s="183"/>
      <c r="W92" s="183"/>
      <c r="X92" s="183"/>
      <c r="Y92" s="183"/>
      <c r="Z92" s="183"/>
      <c r="AA92" s="183"/>
      <c r="AB92" s="183"/>
      <c r="AC92" s="183"/>
      <c r="AD92" s="183"/>
      <c r="AE92" s="183"/>
      <c r="AF92" s="183"/>
      <c r="AG92" s="183"/>
    </row>
    <row r="93" spans="1:33" ht="20" customHeight="1">
      <c r="A93" s="204" t="s">
        <v>116</v>
      </c>
      <c r="B93" s="210" t="s">
        <v>117</v>
      </c>
      <c r="C93" s="208" t="s">
        <v>38</v>
      </c>
      <c r="D93" s="208">
        <f>IF(C93="Event is online",1,IF(C93="Yes",1,0))</f>
        <v>0</v>
      </c>
      <c r="E93" s="208">
        <f t="shared" ref="E93:E96" si="12">IF(C93="N/a",0,1)</f>
        <v>1</v>
      </c>
      <c r="F93" s="13" t="s">
        <v>35</v>
      </c>
      <c r="G93" s="183"/>
      <c r="H93" s="182"/>
      <c r="I93" s="182"/>
      <c r="J93" s="182"/>
      <c r="K93" s="183"/>
      <c r="L93" s="183"/>
      <c r="M93" s="183"/>
      <c r="N93" s="183"/>
      <c r="O93" s="183"/>
      <c r="P93" s="183"/>
      <c r="Q93" s="183"/>
      <c r="R93" s="183"/>
      <c r="S93" s="183"/>
      <c r="T93" s="183"/>
      <c r="U93" s="183"/>
      <c r="V93" s="183"/>
      <c r="W93" s="183"/>
      <c r="X93" s="183"/>
      <c r="Y93" s="183"/>
      <c r="Z93" s="183"/>
      <c r="AA93" s="183"/>
      <c r="AB93" s="183"/>
      <c r="AC93" s="183"/>
      <c r="AD93" s="183"/>
      <c r="AE93" s="183"/>
      <c r="AF93" s="183"/>
      <c r="AG93" s="183"/>
    </row>
    <row r="94" spans="1:33" ht="20" customHeight="1">
      <c r="A94" s="204" t="s">
        <v>118</v>
      </c>
      <c r="B94" s="97" t="s">
        <v>119</v>
      </c>
      <c r="C94" s="93" t="s">
        <v>38</v>
      </c>
      <c r="D94" s="93">
        <f t="shared" ref="D94:D95" si="13">IF(C94="Yes",1,0)</f>
        <v>0</v>
      </c>
      <c r="E94" s="93">
        <f t="shared" si="12"/>
        <v>1</v>
      </c>
      <c r="F94" s="13" t="s">
        <v>35</v>
      </c>
      <c r="G94" s="183"/>
      <c r="H94" s="182"/>
      <c r="I94" s="182"/>
      <c r="J94" s="182"/>
      <c r="K94" s="183"/>
      <c r="L94" s="183"/>
      <c r="M94" s="183"/>
      <c r="N94" s="183"/>
      <c r="O94" s="183"/>
      <c r="P94" s="183"/>
      <c r="Q94" s="183"/>
      <c r="R94" s="183"/>
      <c r="S94" s="183"/>
      <c r="T94" s="183"/>
      <c r="U94" s="183"/>
      <c r="V94" s="183"/>
      <c r="W94" s="183"/>
      <c r="X94" s="183"/>
      <c r="Y94" s="183"/>
      <c r="Z94" s="183"/>
      <c r="AA94" s="183"/>
      <c r="AB94" s="183"/>
      <c r="AC94" s="183"/>
      <c r="AD94" s="183"/>
      <c r="AE94" s="183"/>
      <c r="AF94" s="183"/>
      <c r="AG94" s="183"/>
    </row>
    <row r="95" spans="1:33" ht="18" customHeight="1">
      <c r="A95" s="204" t="s">
        <v>120</v>
      </c>
      <c r="B95" s="210" t="s">
        <v>121</v>
      </c>
      <c r="C95" s="208" t="s">
        <v>38</v>
      </c>
      <c r="D95" s="208">
        <f t="shared" si="13"/>
        <v>0</v>
      </c>
      <c r="E95" s="208">
        <f t="shared" si="12"/>
        <v>1</v>
      </c>
      <c r="F95" s="13" t="s">
        <v>35</v>
      </c>
      <c r="G95" s="183"/>
      <c r="H95" s="182"/>
      <c r="I95" s="182"/>
      <c r="J95" s="182"/>
      <c r="K95" s="183"/>
      <c r="L95" s="183"/>
      <c r="M95" s="183"/>
      <c r="N95" s="183"/>
      <c r="O95" s="183"/>
      <c r="P95" s="183"/>
      <c r="Q95" s="183"/>
      <c r="R95" s="183"/>
      <c r="S95" s="183"/>
      <c r="T95" s="183"/>
      <c r="U95" s="183"/>
      <c r="V95" s="183"/>
      <c r="W95" s="183"/>
      <c r="X95" s="183"/>
      <c r="Y95" s="183"/>
      <c r="Z95" s="183"/>
      <c r="AA95" s="183"/>
      <c r="AB95" s="183"/>
      <c r="AC95" s="183"/>
      <c r="AD95" s="183"/>
      <c r="AE95" s="183"/>
      <c r="AF95" s="183"/>
      <c r="AG95" s="183"/>
    </row>
    <row r="96" spans="1:33" ht="18" customHeight="1">
      <c r="A96" s="204" t="s">
        <v>122</v>
      </c>
      <c r="B96" s="97" t="s">
        <v>123</v>
      </c>
      <c r="C96" s="93" t="s">
        <v>38</v>
      </c>
      <c r="D96" s="93">
        <f>IF(C96="Yes",1,0)</f>
        <v>0</v>
      </c>
      <c r="E96" s="93">
        <f t="shared" si="12"/>
        <v>1</v>
      </c>
      <c r="F96" s="13" t="s">
        <v>35</v>
      </c>
      <c r="G96" s="183"/>
      <c r="H96" s="182"/>
      <c r="I96" s="195"/>
      <c r="J96" s="182"/>
      <c r="K96" s="183"/>
      <c r="L96" s="183"/>
      <c r="M96" s="183"/>
      <c r="N96" s="183"/>
      <c r="O96" s="183"/>
      <c r="P96" s="183"/>
      <c r="Q96" s="183"/>
      <c r="R96" s="183"/>
      <c r="S96" s="183"/>
      <c r="T96" s="183"/>
      <c r="U96" s="183"/>
      <c r="V96" s="183"/>
      <c r="W96" s="183"/>
      <c r="X96" s="183"/>
      <c r="Y96" s="183"/>
      <c r="Z96" s="183"/>
      <c r="AA96" s="183"/>
      <c r="AB96" s="183"/>
      <c r="AC96" s="183"/>
      <c r="AD96" s="183"/>
      <c r="AE96" s="183"/>
      <c r="AF96" s="183"/>
      <c r="AG96" s="183"/>
    </row>
    <row r="97" spans="1:35" ht="18" customHeight="1">
      <c r="A97" s="98"/>
      <c r="B97" s="156" t="s">
        <v>124</v>
      </c>
      <c r="C97" s="157"/>
      <c r="D97" s="158">
        <f>SUBTOTAL(109,D86:D96)</f>
        <v>0</v>
      </c>
      <c r="E97" s="159">
        <f>SUBTOTAL(109,E86:E96)</f>
        <v>9</v>
      </c>
      <c r="G97" s="183"/>
      <c r="H97" s="182"/>
      <c r="I97" s="195"/>
      <c r="J97" s="182"/>
      <c r="K97" s="183"/>
      <c r="L97" s="183"/>
      <c r="M97" s="183"/>
      <c r="N97" s="183"/>
      <c r="O97" s="183"/>
      <c r="P97" s="183"/>
      <c r="Q97" s="183"/>
      <c r="R97" s="183"/>
      <c r="S97" s="183"/>
      <c r="T97" s="183"/>
      <c r="U97" s="183"/>
      <c r="V97" s="183"/>
      <c r="W97" s="183"/>
      <c r="X97" s="183"/>
      <c r="Y97" s="183"/>
      <c r="Z97" s="183"/>
      <c r="AA97" s="183"/>
      <c r="AB97" s="183"/>
      <c r="AC97" s="183"/>
      <c r="AD97" s="183"/>
      <c r="AE97" s="183"/>
      <c r="AF97" s="183"/>
      <c r="AG97" s="183"/>
    </row>
    <row r="98" spans="1:35" ht="29" customHeight="1">
      <c r="A98" s="98"/>
      <c r="B98" s="150"/>
      <c r="C98" s="151"/>
      <c r="D98" s="152"/>
      <c r="E98" s="153"/>
      <c r="G98" s="183"/>
      <c r="H98" s="182"/>
      <c r="I98" s="182"/>
      <c r="J98" s="182"/>
      <c r="K98" s="183"/>
      <c r="L98" s="183"/>
      <c r="M98" s="183"/>
      <c r="N98" s="183"/>
      <c r="O98" s="183"/>
      <c r="P98" s="183"/>
      <c r="Q98" s="183"/>
      <c r="R98" s="183"/>
      <c r="S98" s="183"/>
      <c r="T98" s="183"/>
      <c r="U98" s="183"/>
      <c r="V98" s="183"/>
      <c r="W98" s="183"/>
      <c r="X98" s="183"/>
      <c r="Y98" s="183"/>
      <c r="Z98" s="183"/>
      <c r="AA98" s="183"/>
      <c r="AB98" s="183"/>
      <c r="AC98" s="183"/>
      <c r="AD98" s="183"/>
      <c r="AE98" s="183"/>
      <c r="AF98" s="183"/>
      <c r="AG98" s="183"/>
    </row>
    <row r="99" spans="1:35" ht="26" customHeight="1">
      <c r="B99" s="150"/>
      <c r="C99" s="151"/>
      <c r="D99" s="152"/>
      <c r="E99" s="153"/>
      <c r="G99" s="183"/>
      <c r="H99" s="182"/>
      <c r="I99" s="182"/>
      <c r="J99" s="182"/>
      <c r="K99" s="183"/>
      <c r="L99" s="183"/>
      <c r="M99" s="183"/>
      <c r="N99" s="183"/>
      <c r="O99" s="183"/>
      <c r="P99" s="183"/>
      <c r="Q99" s="183"/>
      <c r="R99" s="183"/>
      <c r="S99" s="183"/>
      <c r="T99" s="183"/>
      <c r="U99" s="183"/>
      <c r="V99" s="183"/>
      <c r="W99" s="183"/>
      <c r="X99" s="183"/>
      <c r="Y99" s="183"/>
      <c r="Z99" s="183"/>
      <c r="AA99" s="183"/>
      <c r="AB99" s="183"/>
      <c r="AC99" s="183"/>
      <c r="AD99" s="183"/>
      <c r="AE99" s="183"/>
      <c r="AF99" s="183"/>
      <c r="AG99" s="183"/>
    </row>
    <row r="100" spans="1:35" ht="27.5" customHeight="1">
      <c r="A100" s="100"/>
      <c r="B100" s="10"/>
      <c r="C100" s="10"/>
      <c r="D100" s="10"/>
      <c r="E100" s="10"/>
      <c r="F100" s="10"/>
      <c r="G100" s="183"/>
      <c r="H100" s="182"/>
      <c r="I100" s="182"/>
      <c r="J100" s="182"/>
      <c r="K100" s="183"/>
      <c r="L100" s="183"/>
      <c r="M100" s="183"/>
      <c r="N100" s="183"/>
      <c r="O100" s="183"/>
      <c r="P100" s="183"/>
      <c r="Q100" s="183"/>
      <c r="R100" s="183"/>
      <c r="S100" s="183"/>
      <c r="T100" s="183"/>
      <c r="U100" s="183"/>
      <c r="V100" s="183"/>
      <c r="W100" s="183"/>
      <c r="X100" s="183"/>
      <c r="Y100" s="183"/>
      <c r="Z100" s="183"/>
      <c r="AA100" s="183"/>
      <c r="AB100" s="183"/>
      <c r="AC100" s="183"/>
      <c r="AD100" s="183"/>
      <c r="AE100" s="183"/>
      <c r="AF100" s="183"/>
      <c r="AG100" s="183"/>
    </row>
    <row r="101" spans="1:35" ht="18" customHeight="1">
      <c r="A101" s="98"/>
      <c r="B101" s="298" t="s">
        <v>125</v>
      </c>
      <c r="C101" s="265"/>
      <c r="D101" s="265"/>
      <c r="E101" s="113" t="s">
        <v>22</v>
      </c>
      <c r="F101" s="192"/>
      <c r="G101" s="182"/>
      <c r="H101" s="182"/>
      <c r="I101" s="182"/>
      <c r="J101" s="182"/>
      <c r="K101" s="183"/>
      <c r="L101" s="183"/>
      <c r="M101" s="183"/>
      <c r="N101" s="183"/>
      <c r="O101" s="183"/>
      <c r="P101" s="183"/>
      <c r="Q101" s="183"/>
      <c r="R101" s="183"/>
      <c r="S101" s="183"/>
      <c r="T101" s="183"/>
      <c r="U101" s="183"/>
      <c r="V101" s="183"/>
      <c r="W101" s="183"/>
      <c r="X101" s="183"/>
      <c r="Y101" s="183"/>
      <c r="Z101" s="183"/>
      <c r="AA101" s="183"/>
      <c r="AB101" s="183"/>
      <c r="AC101" s="183"/>
      <c r="AD101" s="183"/>
      <c r="AE101" s="183"/>
      <c r="AF101" s="183"/>
      <c r="AG101" s="183"/>
    </row>
    <row r="102" spans="1:35" ht="18" customHeight="1">
      <c r="B102" s="299" t="s">
        <v>126</v>
      </c>
      <c r="C102" s="299"/>
      <c r="D102" s="299"/>
      <c r="E102" s="299"/>
      <c r="F102" s="248"/>
      <c r="G102" s="192"/>
      <c r="H102" s="182"/>
      <c r="I102" s="182"/>
      <c r="J102" s="182"/>
      <c r="K102" s="183"/>
      <c r="L102" s="183"/>
      <c r="M102" s="183"/>
      <c r="N102" s="183"/>
      <c r="O102" s="183"/>
      <c r="P102" s="183"/>
      <c r="Q102" s="183"/>
      <c r="R102" s="183"/>
      <c r="S102" s="183"/>
      <c r="T102" s="183"/>
      <c r="U102" s="183"/>
      <c r="V102" s="183"/>
      <c r="W102" s="183"/>
      <c r="X102" s="183"/>
      <c r="Y102" s="183"/>
      <c r="Z102" s="183"/>
      <c r="AA102" s="183"/>
      <c r="AB102" s="183"/>
      <c r="AC102" s="183"/>
      <c r="AD102" s="183"/>
      <c r="AE102" s="183"/>
      <c r="AF102" s="183"/>
      <c r="AG102" s="183"/>
      <c r="AH102" s="183"/>
      <c r="AI102" s="183"/>
    </row>
    <row r="103" spans="1:35" ht="20" customHeight="1">
      <c r="A103" s="98"/>
      <c r="B103" s="206" t="s">
        <v>25</v>
      </c>
      <c r="C103" s="205" t="s">
        <v>26</v>
      </c>
      <c r="D103" s="205" t="s">
        <v>27</v>
      </c>
      <c r="E103" s="205" t="s">
        <v>28</v>
      </c>
      <c r="F103" s="214" t="s">
        <v>29</v>
      </c>
      <c r="G103" s="12" t="s">
        <v>30</v>
      </c>
      <c r="H103" s="182"/>
      <c r="I103" s="182"/>
      <c r="J103" s="182"/>
      <c r="K103" s="183"/>
      <c r="L103" s="183"/>
      <c r="M103" s="183"/>
      <c r="N103" s="183"/>
      <c r="O103" s="183"/>
      <c r="P103" s="183"/>
      <c r="Q103" s="183"/>
      <c r="R103" s="183"/>
      <c r="S103" s="183"/>
      <c r="T103" s="183"/>
      <c r="U103" s="183"/>
      <c r="V103" s="183"/>
      <c r="W103" s="183"/>
      <c r="X103" s="183"/>
      <c r="Y103" s="183"/>
      <c r="Z103" s="183"/>
      <c r="AA103" s="183"/>
      <c r="AB103" s="183"/>
      <c r="AC103" s="183"/>
      <c r="AD103" s="183"/>
      <c r="AE103" s="183"/>
      <c r="AF103" s="183"/>
      <c r="AG103" s="183"/>
      <c r="AH103" s="183"/>
      <c r="AI103" s="183"/>
    </row>
    <row r="104" spans="1:35" ht="20" customHeight="1">
      <c r="A104" s="98"/>
      <c r="B104" s="116" t="s">
        <v>127</v>
      </c>
      <c r="C104" s="117"/>
      <c r="D104" s="117"/>
      <c r="E104" s="117"/>
      <c r="F104" s="10"/>
      <c r="G104" s="183"/>
      <c r="H104" s="182"/>
      <c r="I104" s="182"/>
      <c r="J104" s="182"/>
      <c r="K104" s="183"/>
      <c r="L104" s="183"/>
      <c r="M104" s="183"/>
      <c r="N104" s="183"/>
      <c r="O104" s="183"/>
      <c r="P104" s="183"/>
      <c r="Q104" s="183"/>
      <c r="R104" s="183"/>
      <c r="S104" s="183"/>
      <c r="T104" s="183"/>
      <c r="U104" s="183"/>
      <c r="V104" s="183"/>
      <c r="W104" s="183"/>
      <c r="X104" s="183"/>
      <c r="Y104" s="183"/>
      <c r="Z104" s="183"/>
      <c r="AA104" s="183"/>
      <c r="AB104" s="183"/>
      <c r="AC104" s="183"/>
      <c r="AD104" s="183"/>
      <c r="AE104" s="183"/>
      <c r="AF104" s="183"/>
      <c r="AG104" s="183"/>
      <c r="AH104" s="183"/>
      <c r="AI104" s="183"/>
    </row>
    <row r="105" spans="1:35" ht="20" customHeight="1">
      <c r="A105" s="98" t="s">
        <v>128</v>
      </c>
      <c r="B105" s="211" t="s">
        <v>129</v>
      </c>
      <c r="C105" s="212" t="s">
        <v>38</v>
      </c>
      <c r="D105" s="212">
        <f>IF(C105= "Yes",1,0)</f>
        <v>0</v>
      </c>
      <c r="E105" s="212">
        <f>IF(C105="N/a",0,1)</f>
        <v>1</v>
      </c>
      <c r="F105" s="10"/>
      <c r="G105" s="200"/>
      <c r="H105" s="182"/>
      <c r="I105" s="182"/>
      <c r="J105" s="182"/>
      <c r="K105" s="183"/>
      <c r="L105" s="183"/>
      <c r="M105" s="183"/>
      <c r="N105" s="183"/>
      <c r="O105" s="183"/>
      <c r="P105" s="183"/>
      <c r="Q105" s="183"/>
      <c r="R105" s="183"/>
      <c r="S105" s="183"/>
      <c r="T105" s="183"/>
      <c r="U105" s="183"/>
      <c r="V105" s="183"/>
      <c r="W105" s="183"/>
      <c r="X105" s="183"/>
      <c r="Y105" s="183"/>
      <c r="Z105" s="183"/>
      <c r="AA105" s="183"/>
      <c r="AB105" s="183"/>
      <c r="AC105" s="183"/>
      <c r="AD105" s="183"/>
      <c r="AE105" s="183"/>
      <c r="AF105" s="183"/>
      <c r="AG105" s="183"/>
      <c r="AH105" s="183"/>
      <c r="AI105" s="183"/>
    </row>
    <row r="106" spans="1:35" ht="20" customHeight="1">
      <c r="A106" s="98" t="s">
        <v>130</v>
      </c>
      <c r="B106" s="118" t="s">
        <v>131</v>
      </c>
      <c r="C106" s="117" t="s">
        <v>38</v>
      </c>
      <c r="D106" s="117">
        <f>IF(C106="N/A",0,IF(C106="Yes",1,0))</f>
        <v>0</v>
      </c>
      <c r="E106" s="117">
        <f>IF(C106="N/a",0,1)</f>
        <v>1</v>
      </c>
      <c r="F106" s="13" t="s">
        <v>35</v>
      </c>
      <c r="G106" s="183"/>
      <c r="H106" s="182"/>
      <c r="I106" s="182"/>
      <c r="J106" s="182"/>
      <c r="K106" s="183"/>
      <c r="L106" s="183"/>
      <c r="M106" s="183"/>
      <c r="N106" s="183"/>
      <c r="O106" s="183"/>
      <c r="P106" s="183"/>
      <c r="Q106" s="183"/>
      <c r="R106" s="183"/>
      <c r="S106" s="183"/>
      <c r="T106" s="183"/>
      <c r="U106" s="183"/>
      <c r="V106" s="183"/>
      <c r="W106" s="183"/>
      <c r="X106" s="183"/>
      <c r="Y106" s="183"/>
      <c r="Z106" s="183"/>
      <c r="AA106" s="183"/>
      <c r="AB106" s="183"/>
      <c r="AC106" s="183"/>
      <c r="AD106" s="183"/>
      <c r="AE106" s="183"/>
      <c r="AF106" s="183"/>
      <c r="AG106" s="183"/>
      <c r="AH106" s="183"/>
      <c r="AI106" s="183"/>
    </row>
    <row r="107" spans="1:35" ht="20" customHeight="1">
      <c r="A107" s="98" t="s">
        <v>132</v>
      </c>
      <c r="B107" s="211" t="s">
        <v>133</v>
      </c>
      <c r="C107" s="212" t="s">
        <v>38</v>
      </c>
      <c r="D107" s="212">
        <f>IF(C107="Signage with lists &amp; pics",2,IF(C107="Just Words",1,0))</f>
        <v>0</v>
      </c>
      <c r="E107" s="212">
        <f>IF(C107="N/a",0,2)</f>
        <v>2</v>
      </c>
      <c r="F107" s="13" t="s">
        <v>35</v>
      </c>
      <c r="G107" s="183"/>
      <c r="H107" s="182"/>
      <c r="I107" s="182"/>
      <c r="J107" s="182"/>
      <c r="K107" s="183"/>
      <c r="L107" s="183"/>
      <c r="M107" s="183"/>
      <c r="N107" s="183"/>
      <c r="O107" s="183"/>
      <c r="P107" s="183"/>
      <c r="Q107" s="183"/>
      <c r="R107" s="183"/>
      <c r="S107" s="183"/>
      <c r="T107" s="183"/>
      <c r="U107" s="183"/>
      <c r="V107" s="183"/>
      <c r="W107" s="183"/>
      <c r="X107" s="183"/>
      <c r="Y107" s="183"/>
      <c r="Z107" s="183"/>
      <c r="AA107" s="183"/>
      <c r="AB107" s="183"/>
      <c r="AC107" s="183"/>
      <c r="AD107" s="183"/>
      <c r="AE107" s="183"/>
      <c r="AF107" s="183"/>
      <c r="AG107" s="183"/>
      <c r="AH107" s="183"/>
      <c r="AI107" s="183"/>
    </row>
    <row r="108" spans="1:35" ht="23" customHeight="1">
      <c r="A108" s="223" t="s">
        <v>134</v>
      </c>
      <c r="B108" s="118" t="s">
        <v>135</v>
      </c>
      <c r="C108" s="117" t="s">
        <v>38</v>
      </c>
      <c r="D108" s="117">
        <f>IF(C108="N/A",0,IF(C108="Yes",1,0))</f>
        <v>0</v>
      </c>
      <c r="E108" s="117">
        <f>IF(C108="N/a",0,1)</f>
        <v>1</v>
      </c>
      <c r="G108" s="183"/>
      <c r="H108" s="182"/>
      <c r="I108" s="182"/>
      <c r="J108" s="182"/>
      <c r="K108" s="183"/>
      <c r="L108" s="183"/>
      <c r="M108" s="183"/>
      <c r="N108" s="183"/>
      <c r="O108" s="183"/>
      <c r="P108" s="183"/>
      <c r="Q108" s="183"/>
      <c r="R108" s="183"/>
      <c r="S108" s="183"/>
      <c r="T108" s="183"/>
      <c r="U108" s="183"/>
      <c r="V108" s="183"/>
      <c r="W108" s="183"/>
      <c r="X108" s="183"/>
      <c r="Y108" s="183"/>
      <c r="Z108" s="183"/>
      <c r="AA108" s="183"/>
      <c r="AB108" s="183"/>
      <c r="AC108" s="183"/>
      <c r="AD108" s="183"/>
      <c r="AE108" s="183"/>
      <c r="AF108" s="183"/>
      <c r="AG108" s="183"/>
      <c r="AH108" s="183"/>
      <c r="AI108" s="183"/>
    </row>
    <row r="109" spans="1:35" ht="20" customHeight="1">
      <c r="A109" s="98" t="s">
        <v>136</v>
      </c>
      <c r="B109" s="211" t="s">
        <v>137</v>
      </c>
      <c r="C109" s="212" t="s">
        <v>38</v>
      </c>
      <c r="D109" s="212">
        <f>IF(C109="Yes",1,0)</f>
        <v>0</v>
      </c>
      <c r="E109" s="212">
        <f>IF(C109="N/a",0,1)</f>
        <v>1</v>
      </c>
      <c r="F109" s="13" t="s">
        <v>35</v>
      </c>
      <c r="G109" s="183"/>
      <c r="H109" s="182"/>
      <c r="I109" s="182"/>
      <c r="J109" s="182"/>
      <c r="K109" s="183"/>
      <c r="L109" s="183"/>
      <c r="M109" s="183"/>
      <c r="N109" s="183"/>
      <c r="O109" s="183"/>
      <c r="P109" s="183"/>
      <c r="Q109" s="183"/>
      <c r="R109" s="183"/>
      <c r="S109" s="183"/>
      <c r="T109" s="183"/>
      <c r="U109" s="183"/>
      <c r="V109" s="183"/>
      <c r="W109" s="183"/>
      <c r="X109" s="183"/>
      <c r="Y109" s="183"/>
      <c r="Z109" s="183"/>
      <c r="AA109" s="183"/>
      <c r="AB109" s="183"/>
      <c r="AC109" s="183"/>
      <c r="AD109" s="183"/>
      <c r="AE109" s="183"/>
      <c r="AF109" s="183"/>
      <c r="AG109" s="183"/>
      <c r="AH109" s="183"/>
      <c r="AI109" s="183"/>
    </row>
    <row r="110" spans="1:35" ht="19.25" customHeight="1">
      <c r="A110" s="98"/>
      <c r="B110" s="116" t="s">
        <v>138</v>
      </c>
      <c r="C110" s="117"/>
      <c r="D110" s="117"/>
      <c r="E110" s="117"/>
      <c r="F110" s="10"/>
      <c r="G110" s="183"/>
      <c r="H110" s="182"/>
      <c r="I110" s="182"/>
      <c r="J110" s="182"/>
      <c r="K110" s="183"/>
      <c r="L110" s="183"/>
      <c r="M110" s="183"/>
      <c r="N110" s="183"/>
      <c r="O110" s="183"/>
      <c r="P110" s="183"/>
      <c r="Q110" s="183"/>
      <c r="R110" s="183"/>
      <c r="S110" s="183"/>
      <c r="T110" s="183"/>
      <c r="U110" s="183"/>
      <c r="V110" s="183"/>
      <c r="W110" s="183"/>
      <c r="X110" s="183"/>
      <c r="Y110" s="183"/>
      <c r="Z110" s="183"/>
      <c r="AA110" s="183"/>
      <c r="AB110" s="183"/>
      <c r="AC110" s="183"/>
      <c r="AD110" s="183"/>
      <c r="AE110" s="183"/>
      <c r="AF110" s="183"/>
      <c r="AG110" s="183"/>
      <c r="AH110" s="183"/>
      <c r="AI110" s="183"/>
    </row>
    <row r="111" spans="1:35" ht="26" customHeight="1">
      <c r="A111" s="223" t="s">
        <v>139</v>
      </c>
      <c r="B111" s="160" t="s">
        <v>140</v>
      </c>
      <c r="C111" s="117" t="s">
        <v>38</v>
      </c>
      <c r="D111" s="117">
        <f>IF(C111="Yes",1,0)</f>
        <v>0</v>
      </c>
      <c r="E111" s="117">
        <f>IF(C111="N/a",0,1)</f>
        <v>1</v>
      </c>
      <c r="F111" s="13" t="s">
        <v>35</v>
      </c>
      <c r="G111" s="183"/>
      <c r="H111" s="182"/>
      <c r="I111" s="182"/>
      <c r="J111" s="182"/>
      <c r="K111" s="183"/>
      <c r="L111" s="183"/>
      <c r="M111" s="183"/>
      <c r="N111" s="183"/>
      <c r="O111" s="183"/>
      <c r="P111" s="183"/>
      <c r="Q111" s="183"/>
      <c r="R111" s="183"/>
      <c r="S111" s="183"/>
      <c r="T111" s="183"/>
      <c r="U111" s="183"/>
      <c r="V111" s="183"/>
      <c r="W111" s="183"/>
      <c r="X111" s="183"/>
      <c r="Y111" s="183"/>
      <c r="Z111" s="183"/>
      <c r="AA111" s="183"/>
      <c r="AB111" s="183"/>
      <c r="AC111" s="183"/>
      <c r="AD111" s="183"/>
      <c r="AE111" s="183"/>
      <c r="AF111" s="183"/>
      <c r="AG111" s="183"/>
      <c r="AH111" s="183"/>
      <c r="AI111" s="183"/>
    </row>
    <row r="112" spans="1:35" ht="20" customHeight="1">
      <c r="A112" s="98" t="s">
        <v>141</v>
      </c>
      <c r="B112" s="211" t="s">
        <v>142</v>
      </c>
      <c r="C112" s="212" t="s">
        <v>38</v>
      </c>
      <c r="D112" s="212">
        <f>IF(C112="Yes",1,0)</f>
        <v>0</v>
      </c>
      <c r="E112" s="212">
        <f>IF(C112="N/a",0,1)</f>
        <v>1</v>
      </c>
      <c r="F112" s="13" t="s">
        <v>35</v>
      </c>
      <c r="G112" s="183"/>
      <c r="H112" s="182"/>
      <c r="I112" s="182"/>
      <c r="J112" s="182"/>
      <c r="K112" s="183"/>
      <c r="L112" s="183"/>
      <c r="M112" s="183"/>
      <c r="N112" s="183"/>
      <c r="O112" s="183"/>
      <c r="P112" s="183"/>
      <c r="Q112" s="183"/>
      <c r="R112" s="183"/>
      <c r="S112" s="183"/>
      <c r="T112" s="183"/>
      <c r="U112" s="183"/>
      <c r="V112" s="183"/>
      <c r="W112" s="183"/>
      <c r="X112" s="183"/>
      <c r="Y112" s="183"/>
      <c r="Z112" s="183"/>
      <c r="AA112" s="183"/>
      <c r="AB112" s="183"/>
      <c r="AC112" s="183"/>
      <c r="AD112" s="183"/>
      <c r="AE112" s="183"/>
      <c r="AF112" s="183"/>
      <c r="AG112" s="183"/>
      <c r="AH112" s="183"/>
      <c r="AI112" s="183"/>
    </row>
    <row r="113" spans="1:35" ht="19.25" customHeight="1">
      <c r="A113" s="98"/>
      <c r="B113" s="116" t="s">
        <v>143</v>
      </c>
      <c r="C113" s="117"/>
      <c r="D113" s="117"/>
      <c r="E113" s="117"/>
      <c r="F113" s="10"/>
      <c r="G113" s="183"/>
      <c r="H113" s="182"/>
      <c r="I113" s="182"/>
      <c r="J113" s="182"/>
      <c r="K113" s="183"/>
      <c r="L113" s="183"/>
      <c r="M113" s="183"/>
      <c r="N113" s="183"/>
      <c r="O113" s="183"/>
      <c r="P113" s="183"/>
      <c r="Q113" s="183"/>
      <c r="R113" s="183"/>
      <c r="S113" s="183"/>
      <c r="T113" s="183"/>
      <c r="U113" s="183"/>
      <c r="V113" s="183"/>
      <c r="W113" s="183"/>
      <c r="X113" s="183"/>
      <c r="Y113" s="183"/>
      <c r="Z113" s="183"/>
      <c r="AA113" s="183"/>
      <c r="AB113" s="183"/>
      <c r="AC113" s="183"/>
      <c r="AD113" s="183"/>
      <c r="AE113" s="183"/>
      <c r="AF113" s="183"/>
      <c r="AG113" s="183"/>
      <c r="AH113" s="183"/>
      <c r="AI113" s="183"/>
    </row>
    <row r="114" spans="1:35" ht="20" customHeight="1">
      <c r="A114" s="98" t="s">
        <v>144</v>
      </c>
      <c r="B114" s="118" t="s">
        <v>145</v>
      </c>
      <c r="C114" s="117" t="s">
        <v>38</v>
      </c>
      <c r="D114" s="117">
        <f>IF(C114="Yes",1,0)</f>
        <v>0</v>
      </c>
      <c r="E114" s="117">
        <f>IF(C114="N/a",0,1)</f>
        <v>1</v>
      </c>
      <c r="F114" s="13" t="s">
        <v>35</v>
      </c>
      <c r="G114" s="183"/>
      <c r="H114" s="182"/>
      <c r="I114" s="182"/>
      <c r="J114" s="182"/>
      <c r="K114" s="183"/>
      <c r="L114" s="183"/>
      <c r="M114" s="183"/>
      <c r="N114" s="183"/>
      <c r="O114" s="183"/>
      <c r="P114" s="183"/>
      <c r="Q114" s="183"/>
      <c r="R114" s="183"/>
      <c r="S114" s="183"/>
      <c r="T114" s="183"/>
      <c r="U114" s="183"/>
      <c r="V114" s="183"/>
      <c r="W114" s="183"/>
      <c r="X114" s="183"/>
      <c r="Y114" s="183"/>
      <c r="Z114" s="183"/>
      <c r="AA114" s="183"/>
      <c r="AB114" s="183"/>
      <c r="AC114" s="183"/>
      <c r="AD114" s="183"/>
      <c r="AE114" s="183"/>
      <c r="AF114" s="183"/>
      <c r="AG114" s="183"/>
      <c r="AH114" s="183"/>
      <c r="AI114" s="183"/>
    </row>
    <row r="115" spans="1:35" ht="15.75" customHeight="1">
      <c r="A115" s="223" t="s">
        <v>146</v>
      </c>
      <c r="B115" s="211" t="s">
        <v>147</v>
      </c>
      <c r="C115" s="212" t="s">
        <v>38</v>
      </c>
      <c r="D115" s="212">
        <f>IF(C115="Yes",1,0)</f>
        <v>0</v>
      </c>
      <c r="E115" s="212">
        <f>IF(C115="N/a",0,1)</f>
        <v>1</v>
      </c>
      <c r="F115" s="13" t="s">
        <v>35</v>
      </c>
      <c r="G115" s="183"/>
      <c r="H115" s="182"/>
      <c r="I115" s="182"/>
      <c r="J115" s="182"/>
      <c r="K115" s="183"/>
      <c r="L115" s="183"/>
      <c r="M115" s="183"/>
      <c r="N115" s="183"/>
      <c r="O115" s="183"/>
      <c r="P115" s="183"/>
      <c r="Q115" s="183"/>
      <c r="R115" s="183"/>
      <c r="S115" s="183"/>
      <c r="T115" s="183"/>
      <c r="U115" s="183"/>
      <c r="V115" s="183"/>
      <c r="W115" s="183"/>
      <c r="X115" s="183"/>
      <c r="Y115" s="183"/>
      <c r="Z115" s="183"/>
      <c r="AA115" s="183"/>
      <c r="AB115" s="183"/>
      <c r="AC115" s="183"/>
      <c r="AD115" s="183"/>
      <c r="AE115" s="183"/>
      <c r="AF115" s="183"/>
      <c r="AG115" s="183"/>
      <c r="AH115" s="183"/>
      <c r="AI115" s="183"/>
    </row>
    <row r="116" spans="1:35" ht="15.75" customHeight="1">
      <c r="A116" s="223" t="s">
        <v>148</v>
      </c>
      <c r="B116" s="118" t="s">
        <v>149</v>
      </c>
      <c r="C116" s="117" t="s">
        <v>38</v>
      </c>
      <c r="D116" s="117">
        <f>IF(C116="N/A",0,IF(C116="Yes",1,0))</f>
        <v>0</v>
      </c>
      <c r="E116" s="117">
        <f>IF(C116="N/a",0,1)</f>
        <v>1</v>
      </c>
      <c r="G116" s="183"/>
      <c r="H116" s="182"/>
      <c r="I116" s="182"/>
      <c r="J116" s="182"/>
      <c r="K116" s="183"/>
      <c r="L116" s="183"/>
      <c r="M116" s="183"/>
      <c r="N116" s="183"/>
      <c r="O116" s="183"/>
      <c r="P116" s="183"/>
      <c r="Q116" s="183"/>
      <c r="R116" s="183"/>
      <c r="S116" s="183"/>
      <c r="T116" s="183"/>
      <c r="U116" s="183"/>
      <c r="V116" s="183"/>
      <c r="W116" s="183"/>
      <c r="X116" s="183"/>
      <c r="Y116" s="183"/>
      <c r="Z116" s="183"/>
      <c r="AA116" s="183"/>
      <c r="AB116" s="183"/>
      <c r="AC116" s="183"/>
      <c r="AD116" s="183"/>
      <c r="AE116" s="183"/>
      <c r="AF116" s="183"/>
      <c r="AG116" s="183"/>
      <c r="AH116" s="183"/>
      <c r="AI116" s="183"/>
    </row>
    <row r="117" spans="1:35" ht="15.75" customHeight="1">
      <c r="A117" s="10"/>
      <c r="B117" s="120" t="s">
        <v>150</v>
      </c>
      <c r="C117" s="119"/>
      <c r="D117" s="180">
        <f>SUBTOTAL(109,D104:D115)</f>
        <v>0</v>
      </c>
      <c r="E117" s="181">
        <f>SUBTOTAL(109,E105:E116)</f>
        <v>11</v>
      </c>
      <c r="F117" s="10"/>
      <c r="G117" s="183"/>
      <c r="H117" s="182"/>
      <c r="I117" s="182"/>
      <c r="J117" s="182"/>
      <c r="K117" s="183"/>
      <c r="L117" s="183"/>
      <c r="M117" s="183"/>
      <c r="N117" s="183"/>
      <c r="O117" s="183"/>
      <c r="P117" s="183"/>
      <c r="Q117" s="183"/>
      <c r="R117" s="183"/>
      <c r="S117" s="183"/>
      <c r="T117" s="183"/>
      <c r="U117" s="183"/>
      <c r="V117" s="183"/>
      <c r="W117" s="183"/>
      <c r="X117" s="183"/>
      <c r="Y117" s="183"/>
      <c r="Z117" s="183"/>
      <c r="AA117" s="183"/>
      <c r="AB117" s="183"/>
      <c r="AC117" s="183"/>
      <c r="AD117" s="183"/>
      <c r="AE117" s="183"/>
      <c r="AF117" s="183"/>
      <c r="AG117" s="183"/>
      <c r="AH117" s="183"/>
      <c r="AI117" s="183"/>
    </row>
    <row r="118" spans="1:35" ht="15.75" customHeight="1">
      <c r="A118" s="10"/>
      <c r="B118" s="10"/>
      <c r="C118" s="10"/>
      <c r="D118" s="10"/>
      <c r="E118" s="10"/>
      <c r="F118" s="10"/>
      <c r="G118" s="182"/>
      <c r="H118" s="182"/>
      <c r="I118" s="182"/>
      <c r="J118" s="182"/>
      <c r="K118" s="183"/>
      <c r="L118" s="183"/>
      <c r="M118" s="183"/>
      <c r="N118" s="183"/>
      <c r="O118" s="183"/>
      <c r="P118" s="183"/>
      <c r="Q118" s="183"/>
      <c r="R118" s="183"/>
      <c r="S118" s="183"/>
      <c r="T118" s="183"/>
      <c r="U118" s="183"/>
      <c r="V118" s="183"/>
      <c r="W118" s="183"/>
      <c r="X118" s="183"/>
      <c r="Y118" s="183"/>
      <c r="Z118" s="183"/>
      <c r="AA118" s="183"/>
      <c r="AB118" s="183"/>
      <c r="AC118" s="183"/>
      <c r="AD118" s="183"/>
      <c r="AE118" s="183"/>
      <c r="AF118" s="183"/>
      <c r="AG118" s="183"/>
      <c r="AH118" s="183"/>
      <c r="AI118" s="183"/>
    </row>
    <row r="119" spans="1:35" ht="21" customHeight="1">
      <c r="A119" s="10"/>
      <c r="B119" s="10"/>
      <c r="C119" s="10"/>
      <c r="D119" s="10"/>
      <c r="E119" s="10"/>
      <c r="F119" s="10"/>
      <c r="G119" s="182"/>
      <c r="H119" s="182"/>
      <c r="I119" s="182"/>
      <c r="J119" s="182"/>
      <c r="K119" s="183"/>
      <c r="L119" s="183"/>
      <c r="M119" s="183"/>
      <c r="N119" s="183"/>
      <c r="O119" s="183"/>
      <c r="P119" s="183"/>
      <c r="Q119" s="183"/>
      <c r="R119" s="183"/>
      <c r="S119" s="183"/>
      <c r="T119" s="183"/>
      <c r="U119" s="183"/>
      <c r="V119" s="183"/>
      <c r="W119" s="183"/>
      <c r="X119" s="183"/>
      <c r="Y119" s="183"/>
      <c r="Z119" s="183"/>
      <c r="AA119" s="183"/>
      <c r="AB119" s="183"/>
      <c r="AC119" s="183"/>
      <c r="AD119" s="183"/>
      <c r="AE119" s="183"/>
      <c r="AF119" s="183"/>
      <c r="AG119" s="183"/>
      <c r="AH119" s="183"/>
      <c r="AI119" s="183"/>
    </row>
    <row r="120" spans="1:35" ht="15.75" customHeight="1">
      <c r="A120" s="10"/>
      <c r="B120" s="10"/>
      <c r="C120" s="10"/>
      <c r="D120" s="10"/>
      <c r="E120" s="10"/>
      <c r="F120" s="10"/>
      <c r="G120" s="182"/>
      <c r="H120" s="182"/>
      <c r="I120" s="182"/>
      <c r="J120" s="182"/>
      <c r="K120" s="183"/>
      <c r="L120" s="183"/>
      <c r="M120" s="183"/>
      <c r="N120" s="183"/>
      <c r="O120" s="183"/>
      <c r="P120" s="183"/>
      <c r="Q120" s="183"/>
      <c r="R120" s="183"/>
      <c r="S120" s="183"/>
      <c r="T120" s="183"/>
      <c r="U120" s="183"/>
      <c r="V120" s="183"/>
      <c r="W120" s="183"/>
      <c r="X120" s="183"/>
      <c r="Y120" s="183"/>
      <c r="Z120" s="183"/>
      <c r="AA120" s="183"/>
      <c r="AB120" s="183"/>
      <c r="AC120" s="183"/>
      <c r="AD120" s="183"/>
      <c r="AE120" s="183"/>
      <c r="AF120" s="183"/>
      <c r="AG120" s="183"/>
      <c r="AH120" s="183"/>
      <c r="AI120" s="183"/>
    </row>
    <row r="121" spans="1:35" ht="15.75" customHeight="1">
      <c r="A121" s="10"/>
      <c r="B121" s="32" t="s">
        <v>151</v>
      </c>
      <c r="C121" s="32"/>
      <c r="D121" s="32"/>
      <c r="E121" s="32"/>
      <c r="F121" s="32"/>
      <c r="G121" s="182"/>
      <c r="H121" s="182"/>
      <c r="I121" s="182"/>
      <c r="J121" s="182"/>
      <c r="K121" s="183"/>
      <c r="L121" s="183"/>
      <c r="M121" s="183"/>
      <c r="N121" s="183"/>
      <c r="O121" s="183"/>
      <c r="P121" s="183"/>
      <c r="Q121" s="183"/>
      <c r="R121" s="183"/>
      <c r="S121" s="183"/>
      <c r="T121" s="183"/>
      <c r="U121" s="183"/>
      <c r="V121" s="183"/>
      <c r="W121" s="183"/>
      <c r="X121" s="183"/>
      <c r="Y121" s="183"/>
      <c r="Z121" s="183"/>
      <c r="AA121" s="183"/>
      <c r="AB121" s="183"/>
      <c r="AC121" s="183"/>
      <c r="AD121" s="183"/>
      <c r="AE121" s="183"/>
      <c r="AF121" s="183"/>
      <c r="AG121" s="183"/>
      <c r="AH121" s="183"/>
      <c r="AI121" s="183"/>
    </row>
    <row r="122" spans="1:35" ht="15.75" customHeight="1">
      <c r="A122" s="10"/>
      <c r="B122" s="300" t="s">
        <v>152</v>
      </c>
      <c r="C122" s="265"/>
      <c r="D122" s="265"/>
      <c r="E122" s="265"/>
      <c r="F122" s="249"/>
      <c r="G122" s="182"/>
      <c r="H122" s="182"/>
      <c r="I122" s="182"/>
      <c r="J122" s="182"/>
      <c r="K122" s="183"/>
      <c r="L122" s="183"/>
      <c r="M122" s="183"/>
      <c r="N122" s="183"/>
      <c r="O122" s="183"/>
      <c r="P122" s="183"/>
      <c r="Q122" s="183"/>
      <c r="R122" s="183"/>
      <c r="S122" s="183"/>
      <c r="T122" s="183"/>
      <c r="U122" s="183"/>
      <c r="V122" s="183"/>
      <c r="W122" s="183"/>
      <c r="X122" s="183"/>
      <c r="Y122" s="183"/>
      <c r="Z122" s="183"/>
      <c r="AA122" s="183"/>
      <c r="AB122" s="183"/>
      <c r="AC122" s="183"/>
      <c r="AD122" s="183"/>
      <c r="AE122" s="183"/>
      <c r="AF122" s="183"/>
      <c r="AG122" s="183"/>
      <c r="AH122" s="183"/>
      <c r="AI122" s="183"/>
    </row>
    <row r="123" spans="1:35" ht="15.75" customHeight="1">
      <c r="A123" s="10"/>
      <c r="B123" s="265"/>
      <c r="C123" s="265"/>
      <c r="D123" s="265"/>
      <c r="E123" s="265"/>
      <c r="F123" s="249"/>
      <c r="G123" s="182"/>
      <c r="H123" s="182"/>
      <c r="I123" s="182"/>
      <c r="J123" s="182"/>
      <c r="K123" s="183"/>
      <c r="L123" s="183"/>
      <c r="M123" s="183"/>
      <c r="N123" s="183"/>
      <c r="O123" s="183"/>
      <c r="P123" s="183"/>
      <c r="Q123" s="183"/>
      <c r="R123" s="183"/>
      <c r="S123" s="183"/>
      <c r="T123" s="183"/>
      <c r="U123" s="183"/>
      <c r="V123" s="183"/>
      <c r="W123" s="183"/>
      <c r="X123" s="183"/>
      <c r="Y123" s="183"/>
      <c r="Z123" s="183"/>
      <c r="AA123" s="183"/>
      <c r="AB123" s="183"/>
      <c r="AC123" s="183"/>
      <c r="AD123" s="183"/>
      <c r="AE123" s="183"/>
      <c r="AF123" s="183"/>
      <c r="AG123" s="183"/>
      <c r="AH123" s="183"/>
      <c r="AI123" s="183"/>
    </row>
    <row r="124" spans="1:35" ht="26" customHeight="1">
      <c r="A124" s="10"/>
      <c r="B124" s="301"/>
      <c r="C124" s="275"/>
      <c r="D124" s="275"/>
      <c r="E124" s="302"/>
      <c r="F124" s="10"/>
      <c r="G124" s="182"/>
      <c r="H124" s="182"/>
      <c r="I124" s="182"/>
      <c r="J124" s="182"/>
      <c r="K124" s="183"/>
      <c r="L124" s="183"/>
      <c r="M124" s="183"/>
      <c r="N124" s="183"/>
      <c r="O124" s="183"/>
      <c r="P124" s="183"/>
      <c r="Q124" s="183"/>
      <c r="R124" s="183"/>
      <c r="S124" s="183"/>
      <c r="T124" s="183"/>
      <c r="U124" s="183"/>
      <c r="V124" s="183"/>
      <c r="W124" s="183"/>
      <c r="X124" s="183"/>
      <c r="Y124" s="183"/>
      <c r="Z124" s="183"/>
      <c r="AA124" s="183"/>
      <c r="AB124" s="183"/>
      <c r="AC124" s="183"/>
      <c r="AD124" s="183"/>
      <c r="AE124" s="183"/>
      <c r="AF124" s="183"/>
      <c r="AG124" s="183"/>
      <c r="AH124" s="183"/>
      <c r="AI124" s="183"/>
    </row>
    <row r="125" spans="1:35" ht="28.25" customHeight="1">
      <c r="A125" s="10"/>
      <c r="B125" s="303"/>
      <c r="C125" s="263"/>
      <c r="D125" s="263"/>
      <c r="E125" s="280"/>
      <c r="F125" s="10"/>
      <c r="G125" s="182"/>
      <c r="H125" s="182"/>
      <c r="I125" s="182"/>
      <c r="J125" s="182"/>
      <c r="K125" s="183"/>
      <c r="L125" s="183"/>
      <c r="M125" s="183"/>
      <c r="N125" s="183"/>
      <c r="O125" s="183"/>
      <c r="P125" s="183"/>
      <c r="Q125" s="183"/>
      <c r="R125" s="183"/>
      <c r="S125" s="183"/>
      <c r="T125" s="183"/>
      <c r="U125" s="183"/>
      <c r="V125" s="183"/>
      <c r="W125" s="183"/>
      <c r="X125" s="183"/>
      <c r="Y125" s="183"/>
      <c r="Z125" s="183"/>
      <c r="AA125" s="183"/>
      <c r="AB125" s="183"/>
      <c r="AC125" s="183"/>
      <c r="AD125" s="183"/>
      <c r="AE125" s="183"/>
      <c r="AF125" s="183"/>
      <c r="AG125" s="183"/>
      <c r="AH125" s="183"/>
      <c r="AI125" s="183"/>
    </row>
    <row r="126" spans="1:35" ht="21.5" customHeight="1">
      <c r="A126" s="10"/>
      <c r="B126" s="303"/>
      <c r="C126" s="263"/>
      <c r="D126" s="263"/>
      <c r="E126" s="280"/>
      <c r="F126" s="10"/>
      <c r="G126" s="182"/>
      <c r="H126" s="182"/>
      <c r="I126" s="182"/>
      <c r="J126" s="182"/>
      <c r="K126" s="183"/>
      <c r="L126" s="183"/>
      <c r="M126" s="183"/>
      <c r="N126" s="183"/>
      <c r="O126" s="183"/>
      <c r="P126" s="183"/>
      <c r="Q126" s="183"/>
      <c r="R126" s="183"/>
      <c r="S126" s="183"/>
      <c r="T126" s="183"/>
      <c r="U126" s="183"/>
      <c r="V126" s="183"/>
      <c r="W126" s="183"/>
      <c r="X126" s="183"/>
      <c r="Y126" s="183"/>
      <c r="Z126" s="183"/>
      <c r="AA126" s="183"/>
      <c r="AB126" s="183"/>
      <c r="AC126" s="183"/>
      <c r="AD126" s="183"/>
      <c r="AE126" s="183"/>
      <c r="AF126" s="183"/>
      <c r="AG126" s="183"/>
      <c r="AH126" s="183"/>
      <c r="AI126" s="183"/>
    </row>
    <row r="127" spans="1:35" ht="57" customHeight="1">
      <c r="A127" s="10"/>
      <c r="B127" s="303"/>
      <c r="C127" s="263"/>
      <c r="D127" s="263"/>
      <c r="E127" s="280"/>
      <c r="F127" s="10"/>
      <c r="G127" s="182"/>
      <c r="H127" s="185"/>
      <c r="I127" s="185"/>
      <c r="J127" s="185"/>
      <c r="K127" s="185"/>
      <c r="L127" s="185"/>
      <c r="M127" s="185"/>
      <c r="N127" s="185"/>
      <c r="O127" s="185"/>
      <c r="P127" s="185"/>
      <c r="Q127" s="185"/>
      <c r="R127" s="185"/>
      <c r="S127" s="185"/>
      <c r="T127" s="185"/>
      <c r="U127" s="185"/>
      <c r="V127" s="183"/>
      <c r="W127" s="183"/>
      <c r="X127" s="183"/>
      <c r="Y127" s="183"/>
      <c r="Z127" s="183"/>
      <c r="AA127" s="183"/>
      <c r="AB127" s="183"/>
      <c r="AC127" s="183"/>
      <c r="AD127" s="183"/>
      <c r="AE127" s="183"/>
      <c r="AF127" s="183"/>
      <c r="AG127" s="183"/>
      <c r="AH127" s="183"/>
      <c r="AI127" s="183"/>
    </row>
    <row r="128" spans="1:35" ht="29.75" customHeight="1">
      <c r="A128" s="10"/>
      <c r="B128" s="303"/>
      <c r="C128" s="263"/>
      <c r="D128" s="263"/>
      <c r="E128" s="280"/>
      <c r="F128" s="10"/>
      <c r="G128" s="12"/>
      <c r="H128" s="232" t="s">
        <v>153</v>
      </c>
      <c r="I128" s="222"/>
      <c r="J128" s="222"/>
      <c r="K128" s="222"/>
      <c r="L128" s="222"/>
      <c r="M128" s="185"/>
      <c r="N128" s="185"/>
      <c r="O128" s="185"/>
      <c r="P128" s="185"/>
      <c r="Q128" s="185"/>
      <c r="R128" s="185"/>
      <c r="S128" s="185"/>
      <c r="T128" s="185"/>
      <c r="U128" s="185"/>
      <c r="V128" s="183"/>
      <c r="W128" s="183"/>
      <c r="X128" s="183"/>
      <c r="Y128" s="183"/>
      <c r="Z128" s="183"/>
      <c r="AA128" s="183"/>
      <c r="AB128" s="183"/>
      <c r="AC128" s="183"/>
      <c r="AD128" s="183"/>
      <c r="AE128" s="183"/>
      <c r="AF128" s="183"/>
      <c r="AG128" s="183"/>
      <c r="AH128" s="183"/>
      <c r="AI128" s="183"/>
    </row>
    <row r="129" spans="1:35" ht="15.75" customHeight="1">
      <c r="A129" s="10"/>
      <c r="B129" s="303"/>
      <c r="C129" s="263"/>
      <c r="D129" s="263"/>
      <c r="E129" s="280"/>
      <c r="F129" s="10"/>
      <c r="G129" s="12"/>
      <c r="H129" s="104"/>
      <c r="I129" s="233">
        <f>0.4*D145</f>
        <v>24</v>
      </c>
      <c r="J129" s="104"/>
      <c r="K129" s="104"/>
      <c r="L129" s="222"/>
      <c r="M129" s="185"/>
      <c r="N129" s="185"/>
      <c r="O129" s="185"/>
      <c r="P129" s="185"/>
      <c r="Q129" s="185"/>
      <c r="R129" s="185"/>
      <c r="S129" s="185"/>
      <c r="T129" s="185"/>
      <c r="U129" s="185"/>
      <c r="V129" s="183"/>
      <c r="W129" s="183"/>
      <c r="X129" s="183"/>
      <c r="Y129" s="183"/>
      <c r="Z129" s="183"/>
      <c r="AA129" s="183"/>
      <c r="AB129" s="183"/>
      <c r="AC129" s="183"/>
      <c r="AD129" s="183"/>
      <c r="AE129" s="183"/>
      <c r="AF129" s="183"/>
      <c r="AG129" s="183"/>
      <c r="AH129" s="183"/>
      <c r="AI129" s="183"/>
    </row>
    <row r="130" spans="1:35" ht="15.75" customHeight="1">
      <c r="A130" s="10"/>
      <c r="B130" s="303"/>
      <c r="C130" s="263"/>
      <c r="D130" s="263"/>
      <c r="E130" s="280"/>
      <c r="F130" s="10"/>
      <c r="G130" s="12"/>
      <c r="H130" s="104" t="s">
        <v>154</v>
      </c>
      <c r="I130" s="104">
        <f>0.35*D$145</f>
        <v>21</v>
      </c>
      <c r="J130" s="104"/>
      <c r="K130" s="222" t="s">
        <v>155</v>
      </c>
      <c r="L130" s="234">
        <f>C145</f>
        <v>0</v>
      </c>
      <c r="M130" s="185"/>
      <c r="N130" s="185"/>
      <c r="O130" s="185"/>
      <c r="P130" s="185"/>
      <c r="Q130" s="185"/>
      <c r="R130" s="185"/>
      <c r="S130" s="185"/>
      <c r="T130" s="185"/>
      <c r="U130" s="185"/>
      <c r="V130" s="183"/>
      <c r="W130" s="183"/>
      <c r="X130" s="183"/>
      <c r="Y130" s="183"/>
      <c r="Z130" s="183"/>
      <c r="AA130" s="183"/>
      <c r="AB130" s="183"/>
      <c r="AC130" s="183"/>
      <c r="AD130" s="183"/>
      <c r="AE130" s="183"/>
      <c r="AF130" s="183"/>
      <c r="AG130" s="183"/>
      <c r="AH130" s="183"/>
      <c r="AI130" s="183"/>
    </row>
    <row r="131" spans="1:35" ht="15.75" customHeight="1">
      <c r="A131" s="10"/>
      <c r="B131" s="303"/>
      <c r="C131" s="263"/>
      <c r="D131" s="263"/>
      <c r="E131" s="280"/>
      <c r="F131" s="10"/>
      <c r="G131" s="12"/>
      <c r="H131" s="104" t="s">
        <v>156</v>
      </c>
      <c r="I131" s="104">
        <f>0.15*D$145</f>
        <v>9</v>
      </c>
      <c r="J131" s="104"/>
      <c r="K131" s="104" t="s">
        <v>157</v>
      </c>
      <c r="L131" s="222">
        <v>1</v>
      </c>
      <c r="M131" s="185"/>
      <c r="N131" s="185"/>
      <c r="O131" s="185"/>
      <c r="P131" s="185"/>
      <c r="Q131" s="185"/>
      <c r="R131" s="185"/>
      <c r="S131" s="185"/>
      <c r="T131" s="185"/>
      <c r="U131" s="185"/>
      <c r="V131" s="183"/>
      <c r="W131" s="183"/>
      <c r="X131" s="183"/>
      <c r="Y131" s="183"/>
      <c r="Z131" s="183"/>
      <c r="AA131" s="183"/>
      <c r="AB131" s="183"/>
      <c r="AC131" s="183"/>
      <c r="AD131" s="183"/>
      <c r="AE131" s="183"/>
      <c r="AF131" s="183"/>
      <c r="AG131" s="183"/>
      <c r="AH131" s="183"/>
      <c r="AI131" s="183"/>
    </row>
    <row r="132" spans="1:35" ht="15.75" customHeight="1">
      <c r="A132" s="10"/>
      <c r="B132" s="303"/>
      <c r="C132" s="263"/>
      <c r="D132" s="263"/>
      <c r="E132" s="280"/>
      <c r="F132" s="10"/>
      <c r="G132" s="12"/>
      <c r="H132" s="104" t="s">
        <v>158</v>
      </c>
      <c r="I132" s="104">
        <f>0.1*D$145</f>
        <v>6</v>
      </c>
      <c r="J132" s="104"/>
      <c r="K132" s="104" t="s">
        <v>159</v>
      </c>
      <c r="L132" s="222">
        <f>D145*2-C145-L131</f>
        <v>119</v>
      </c>
      <c r="M132" s="185"/>
      <c r="N132" s="185"/>
      <c r="O132" s="185"/>
      <c r="P132" s="185"/>
      <c r="Q132" s="185"/>
      <c r="R132" s="185"/>
      <c r="S132" s="185"/>
      <c r="T132" s="185"/>
      <c r="U132" s="185"/>
      <c r="V132" s="183"/>
      <c r="W132" s="183"/>
      <c r="X132" s="183"/>
      <c r="Y132" s="183"/>
      <c r="Z132" s="183"/>
      <c r="AA132" s="183"/>
      <c r="AB132" s="183"/>
      <c r="AC132" s="183"/>
      <c r="AD132" s="183"/>
      <c r="AE132" s="183"/>
      <c r="AF132" s="183"/>
      <c r="AG132" s="183"/>
      <c r="AH132" s="183"/>
      <c r="AI132" s="183"/>
    </row>
    <row r="133" spans="1:35" ht="27" customHeight="1">
      <c r="A133" s="10"/>
      <c r="B133" s="303"/>
      <c r="C133" s="263"/>
      <c r="D133" s="263"/>
      <c r="E133" s="280"/>
      <c r="F133" s="10"/>
      <c r="G133" s="12"/>
      <c r="H133" s="104"/>
      <c r="I133" s="233">
        <f>SUM(I129:I132)</f>
        <v>60</v>
      </c>
      <c r="J133" s="104"/>
      <c r="K133" s="104"/>
      <c r="L133" s="222"/>
      <c r="M133" s="185"/>
      <c r="N133" s="185"/>
      <c r="O133" s="185"/>
      <c r="P133" s="185"/>
      <c r="Q133" s="185"/>
      <c r="R133" s="185"/>
      <c r="S133" s="185"/>
      <c r="T133" s="185"/>
      <c r="U133" s="185"/>
      <c r="V133" s="183"/>
      <c r="W133" s="183"/>
      <c r="X133" s="183"/>
      <c r="Y133" s="183"/>
      <c r="Z133" s="183"/>
      <c r="AA133" s="183"/>
      <c r="AB133" s="183"/>
      <c r="AC133" s="183"/>
      <c r="AD133" s="183"/>
      <c r="AE133" s="183"/>
      <c r="AF133" s="183"/>
      <c r="AG133" s="183"/>
      <c r="AH133" s="183"/>
      <c r="AI133" s="183"/>
    </row>
    <row r="134" spans="1:35" ht="28.25" customHeight="1">
      <c r="A134" s="10"/>
      <c r="B134" s="304"/>
      <c r="C134" s="270"/>
      <c r="D134" s="270"/>
      <c r="E134" s="273"/>
      <c r="F134" s="10"/>
      <c r="G134" s="12"/>
      <c r="H134" s="104"/>
      <c r="I134" s="104"/>
      <c r="J134" s="104"/>
      <c r="K134" s="222"/>
      <c r="L134" s="222"/>
      <c r="M134" s="185"/>
      <c r="N134" s="185"/>
      <c r="O134" s="185"/>
      <c r="P134" s="185"/>
      <c r="Q134" s="185"/>
      <c r="R134" s="185"/>
      <c r="S134" s="185"/>
      <c r="T134" s="185"/>
      <c r="U134" s="185"/>
      <c r="V134" s="183"/>
      <c r="W134" s="183"/>
      <c r="X134" s="183"/>
      <c r="Y134" s="183"/>
      <c r="Z134" s="183"/>
      <c r="AA134" s="183"/>
      <c r="AB134" s="183"/>
      <c r="AC134" s="183"/>
      <c r="AD134" s="183"/>
      <c r="AE134" s="183"/>
      <c r="AF134" s="183"/>
      <c r="AG134" s="183"/>
      <c r="AH134" s="183"/>
      <c r="AI134" s="183"/>
    </row>
    <row r="135" spans="1:35" ht="50.75" customHeight="1">
      <c r="A135" s="10"/>
      <c r="B135" s="31"/>
      <c r="D135" s="33"/>
      <c r="E135" s="34" t="s">
        <v>160</v>
      </c>
      <c r="F135" s="290"/>
      <c r="G135" s="182"/>
      <c r="H135" s="184"/>
      <c r="I135" s="184"/>
      <c r="J135" s="184"/>
      <c r="K135" s="185"/>
      <c r="L135" s="185"/>
      <c r="M135" s="185"/>
      <c r="N135" s="185"/>
      <c r="O135" s="185"/>
      <c r="P135" s="185"/>
      <c r="Q135" s="185"/>
      <c r="R135" s="185"/>
      <c r="S135" s="185"/>
      <c r="T135" s="185"/>
      <c r="U135" s="185"/>
      <c r="V135" s="183"/>
      <c r="W135" s="183"/>
      <c r="X135" s="183"/>
      <c r="Y135" s="183"/>
      <c r="Z135" s="183"/>
      <c r="AA135" s="183"/>
      <c r="AB135" s="183"/>
      <c r="AC135" s="183"/>
      <c r="AD135" s="183"/>
      <c r="AE135" s="183"/>
      <c r="AF135" s="183"/>
      <c r="AG135" s="183"/>
      <c r="AH135" s="183"/>
      <c r="AI135" s="183"/>
    </row>
    <row r="136" spans="1:35" ht="29" customHeight="1">
      <c r="A136" s="10"/>
      <c r="B136" s="31"/>
      <c r="D136" s="35" t="s">
        <v>161</v>
      </c>
      <c r="E136" s="34"/>
      <c r="F136" s="263"/>
      <c r="G136" s="182"/>
      <c r="H136" s="184"/>
      <c r="I136" s="184"/>
      <c r="J136" s="184"/>
      <c r="K136" s="185"/>
      <c r="L136" s="185"/>
      <c r="M136" s="185"/>
      <c r="N136" s="185"/>
      <c r="O136" s="185"/>
      <c r="P136" s="185"/>
      <c r="Q136" s="185"/>
      <c r="R136" s="185"/>
      <c r="S136" s="185"/>
      <c r="T136" s="185"/>
      <c r="U136" s="185"/>
      <c r="V136" s="183"/>
      <c r="W136" s="183"/>
      <c r="X136" s="183"/>
      <c r="Y136" s="183"/>
      <c r="Z136" s="183"/>
      <c r="AA136" s="183"/>
      <c r="AB136" s="183"/>
      <c r="AC136" s="183"/>
      <c r="AD136" s="183"/>
      <c r="AE136" s="183"/>
      <c r="AF136" s="183"/>
      <c r="AG136" s="183"/>
      <c r="AH136" s="183"/>
      <c r="AI136" s="183"/>
    </row>
    <row r="137" spans="1:35" ht="54" customHeight="1">
      <c r="A137" s="10"/>
      <c r="B137" s="89" t="s">
        <v>162</v>
      </c>
      <c r="C137" s="10"/>
      <c r="D137" s="10"/>
      <c r="E137" s="10"/>
      <c r="F137" s="10"/>
      <c r="G137" s="182"/>
      <c r="H137" s="184"/>
      <c r="I137" s="184"/>
      <c r="J137" s="184"/>
      <c r="K137" s="185"/>
      <c r="L137" s="185"/>
      <c r="M137" s="185"/>
      <c r="N137" s="185"/>
      <c r="O137" s="185"/>
      <c r="P137" s="185"/>
      <c r="Q137" s="185"/>
      <c r="R137" s="185"/>
      <c r="S137" s="185"/>
      <c r="T137" s="185"/>
      <c r="U137" s="185"/>
      <c r="V137" s="183"/>
      <c r="W137" s="183"/>
      <c r="X137" s="183"/>
      <c r="Y137" s="183"/>
      <c r="Z137" s="183"/>
      <c r="AA137" s="183"/>
      <c r="AB137" s="183"/>
      <c r="AC137" s="183"/>
      <c r="AD137" s="183"/>
      <c r="AE137" s="183"/>
      <c r="AF137" s="183"/>
      <c r="AG137" s="183"/>
      <c r="AH137" s="183"/>
      <c r="AI137" s="183"/>
    </row>
    <row r="138" spans="1:35" ht="55.5" customHeight="1">
      <c r="A138" s="10"/>
      <c r="B138" s="291" t="s">
        <v>163</v>
      </c>
      <c r="C138" s="263"/>
      <c r="D138" s="263"/>
      <c r="E138" s="263"/>
      <c r="F138" s="10"/>
      <c r="G138" s="182"/>
      <c r="H138" s="184"/>
      <c r="I138" s="184"/>
      <c r="J138" s="184"/>
      <c r="K138" s="185"/>
      <c r="L138" s="185"/>
      <c r="M138" s="185"/>
      <c r="N138" s="185"/>
      <c r="O138" s="185"/>
      <c r="P138" s="185"/>
      <c r="Q138" s="185"/>
      <c r="R138" s="185"/>
      <c r="S138" s="185"/>
      <c r="T138" s="185"/>
      <c r="U138" s="185"/>
      <c r="V138" s="183"/>
      <c r="W138" s="183"/>
      <c r="X138" s="183"/>
      <c r="Y138" s="183"/>
      <c r="Z138" s="183"/>
      <c r="AA138" s="183"/>
      <c r="AB138" s="183"/>
      <c r="AC138" s="183"/>
      <c r="AD138" s="183"/>
      <c r="AE138" s="183"/>
      <c r="AF138" s="183"/>
      <c r="AG138" s="183"/>
      <c r="AH138" s="183"/>
      <c r="AI138" s="183"/>
    </row>
    <row r="139" spans="1:35" ht="19.25" customHeight="1">
      <c r="B139" s="36" t="s">
        <v>164</v>
      </c>
      <c r="C139" s="37" t="s">
        <v>27</v>
      </c>
      <c r="D139" s="38" t="s">
        <v>165</v>
      </c>
      <c r="E139" s="39" t="s">
        <v>166</v>
      </c>
      <c r="F139" s="250"/>
      <c r="G139" s="183"/>
      <c r="H139" s="184"/>
      <c r="I139" s="185"/>
      <c r="J139" s="185"/>
      <c r="K139" s="185"/>
      <c r="L139" s="185"/>
      <c r="M139" s="185"/>
      <c r="N139" s="185"/>
      <c r="O139" s="185"/>
      <c r="P139" s="185"/>
      <c r="Q139" s="185"/>
      <c r="R139" s="185"/>
      <c r="S139" s="185"/>
      <c r="T139" s="185"/>
      <c r="U139" s="185"/>
      <c r="V139" s="183"/>
      <c r="W139" s="183"/>
      <c r="X139" s="183"/>
      <c r="Y139" s="183"/>
      <c r="Z139" s="183"/>
      <c r="AA139" s="183"/>
      <c r="AB139" s="183"/>
      <c r="AC139" s="183"/>
      <c r="AD139" s="183"/>
      <c r="AE139" s="183"/>
      <c r="AF139" s="183"/>
      <c r="AG139" s="183"/>
      <c r="AH139" s="183"/>
      <c r="AI139" s="183"/>
    </row>
    <row r="140" spans="1:35" ht="32.25" customHeight="1">
      <c r="B140" s="40" t="s">
        <v>167</v>
      </c>
      <c r="C140" s="41">
        <f>D56</f>
        <v>0</v>
      </c>
      <c r="D140" s="41">
        <f>E56</f>
        <v>18</v>
      </c>
      <c r="E140" s="41">
        <v>19</v>
      </c>
      <c r="F140" s="250"/>
      <c r="G140" s="183"/>
      <c r="H140" s="184"/>
      <c r="I140" s="185"/>
      <c r="J140" s="185"/>
      <c r="K140" s="185"/>
      <c r="L140" s="185"/>
      <c r="M140" s="185"/>
      <c r="N140" s="185"/>
      <c r="O140" s="185"/>
      <c r="P140" s="185"/>
      <c r="Q140" s="185"/>
      <c r="R140" s="185"/>
      <c r="S140" s="185"/>
      <c r="T140" s="185"/>
      <c r="U140" s="185"/>
      <c r="V140" s="183"/>
      <c r="W140" s="183"/>
      <c r="X140" s="183"/>
      <c r="Y140" s="183"/>
      <c r="Z140" s="183"/>
      <c r="AA140" s="183"/>
      <c r="AB140" s="183"/>
      <c r="AC140" s="183"/>
      <c r="AD140" s="183"/>
      <c r="AE140" s="183"/>
      <c r="AF140" s="183"/>
      <c r="AG140" s="183"/>
      <c r="AH140" s="183"/>
      <c r="AI140" s="183"/>
    </row>
    <row r="141" spans="1:35" ht="15" customHeight="1">
      <c r="B141" s="40" t="s">
        <v>168</v>
      </c>
      <c r="C141" s="41">
        <f>D79</f>
        <v>0</v>
      </c>
      <c r="D141" s="41">
        <f>E79</f>
        <v>22</v>
      </c>
      <c r="E141" s="41">
        <v>22</v>
      </c>
      <c r="F141" s="250"/>
      <c r="G141" s="183"/>
      <c r="H141" s="185"/>
      <c r="I141" s="185"/>
      <c r="J141" s="185"/>
      <c r="K141" s="185"/>
      <c r="L141" s="185"/>
      <c r="M141" s="185"/>
      <c r="N141" s="185"/>
      <c r="O141" s="185"/>
      <c r="P141" s="185"/>
      <c r="Q141" s="185"/>
      <c r="R141" s="185"/>
      <c r="S141" s="185"/>
      <c r="T141" s="185"/>
      <c r="U141" s="185"/>
      <c r="V141" s="183"/>
      <c r="W141" s="183"/>
      <c r="X141" s="183"/>
      <c r="Y141" s="183"/>
      <c r="Z141" s="183"/>
      <c r="AA141" s="183"/>
      <c r="AB141" s="183"/>
      <c r="AC141" s="183"/>
      <c r="AD141" s="183"/>
      <c r="AE141" s="183"/>
      <c r="AF141" s="183"/>
      <c r="AG141" s="183"/>
      <c r="AH141" s="183"/>
      <c r="AI141" s="183"/>
    </row>
    <row r="142" spans="1:35" ht="15" customHeight="1">
      <c r="B142" s="42" t="s">
        <v>169</v>
      </c>
      <c r="C142" s="41">
        <f>D97</f>
        <v>0</v>
      </c>
      <c r="D142" s="41">
        <f>E97</f>
        <v>9</v>
      </c>
      <c r="E142" s="41">
        <v>9</v>
      </c>
      <c r="F142" s="250"/>
      <c r="G142" s="183"/>
      <c r="H142" s="185"/>
      <c r="I142" s="185"/>
      <c r="J142" s="185"/>
      <c r="K142" s="185"/>
      <c r="L142" s="185"/>
      <c r="M142" s="185"/>
      <c r="N142" s="185"/>
      <c r="O142" s="185"/>
      <c r="P142" s="185"/>
      <c r="Q142" s="185"/>
      <c r="R142" s="185"/>
      <c r="S142" s="185"/>
      <c r="T142" s="185"/>
      <c r="U142" s="185"/>
      <c r="V142" s="183"/>
      <c r="W142" s="183"/>
      <c r="X142" s="183"/>
      <c r="Y142" s="183"/>
      <c r="Z142" s="183"/>
      <c r="AA142" s="183"/>
      <c r="AB142" s="183"/>
      <c r="AC142" s="183"/>
      <c r="AD142" s="183"/>
      <c r="AE142" s="183"/>
      <c r="AF142" s="183"/>
      <c r="AG142" s="183"/>
      <c r="AH142" s="183"/>
      <c r="AI142" s="183"/>
    </row>
    <row r="143" spans="1:35" ht="33" customHeight="1">
      <c r="B143" s="40" t="s">
        <v>170</v>
      </c>
      <c r="C143" s="41">
        <f>D117</f>
        <v>0</v>
      </c>
      <c r="D143" s="41">
        <f>E117</f>
        <v>11</v>
      </c>
      <c r="E143" s="41">
        <v>10</v>
      </c>
      <c r="F143" s="250"/>
      <c r="G143" s="183"/>
      <c r="H143" s="185"/>
      <c r="I143" s="185"/>
      <c r="J143" s="185"/>
      <c r="K143" s="185"/>
      <c r="L143" s="185"/>
      <c r="M143" s="185"/>
      <c r="N143" s="185"/>
      <c r="O143" s="185"/>
      <c r="P143" s="185"/>
      <c r="Q143" s="185"/>
      <c r="R143" s="185"/>
      <c r="S143" s="185"/>
      <c r="T143" s="185"/>
      <c r="U143" s="185"/>
      <c r="V143" s="183"/>
      <c r="W143" s="183"/>
      <c r="X143" s="183"/>
      <c r="Y143" s="183"/>
      <c r="Z143" s="183"/>
      <c r="AA143" s="183"/>
      <c r="AB143" s="183"/>
      <c r="AC143" s="183"/>
      <c r="AD143" s="183"/>
      <c r="AE143" s="183"/>
      <c r="AF143" s="183"/>
      <c r="AG143" s="183"/>
      <c r="AH143" s="183"/>
      <c r="AI143" s="183"/>
    </row>
    <row r="144" spans="1:35" ht="19.25" customHeight="1">
      <c r="B144" s="43" t="s">
        <v>171</v>
      </c>
      <c r="C144" s="44">
        <f>E136</f>
        <v>0</v>
      </c>
      <c r="D144" s="44">
        <v>0</v>
      </c>
      <c r="E144" s="41">
        <v>5</v>
      </c>
      <c r="F144" s="250"/>
      <c r="G144" s="182"/>
      <c r="H144" s="185"/>
      <c r="I144" s="185"/>
      <c r="J144" s="185"/>
      <c r="K144" s="185"/>
      <c r="L144" s="185"/>
      <c r="M144" s="185"/>
      <c r="N144" s="185"/>
      <c r="O144" s="185"/>
      <c r="P144" s="185"/>
      <c r="Q144" s="185"/>
      <c r="R144" s="185"/>
      <c r="S144" s="185"/>
      <c r="T144" s="185"/>
      <c r="U144" s="185"/>
      <c r="V144" s="183"/>
      <c r="W144" s="183"/>
      <c r="X144" s="183"/>
      <c r="Y144" s="183"/>
      <c r="Z144" s="183"/>
      <c r="AA144" s="183"/>
      <c r="AB144" s="183"/>
      <c r="AC144" s="183"/>
      <c r="AD144" s="183"/>
      <c r="AE144" s="183"/>
      <c r="AF144" s="183"/>
      <c r="AG144" s="183"/>
      <c r="AH144" s="183"/>
      <c r="AI144" s="183"/>
    </row>
    <row r="145" spans="2:35" ht="24.5" customHeight="1">
      <c r="B145" s="36" t="s">
        <v>172</v>
      </c>
      <c r="C145" s="186">
        <f>SUM(C140:C144)</f>
        <v>0</v>
      </c>
      <c r="D145" s="45">
        <f t="shared" ref="D145:E145" si="14">SUBTOTAL(109,D140:D144)</f>
        <v>60</v>
      </c>
      <c r="E145" s="45">
        <f t="shared" si="14"/>
        <v>65</v>
      </c>
      <c r="F145" s="250"/>
      <c r="G145" s="182"/>
      <c r="H145" s="185"/>
      <c r="I145" s="185"/>
      <c r="J145" s="185"/>
      <c r="K145" s="185"/>
      <c r="L145" s="185"/>
      <c r="M145" s="185"/>
      <c r="N145" s="185"/>
      <c r="O145" s="185"/>
      <c r="P145" s="185"/>
      <c r="Q145" s="185"/>
      <c r="R145" s="185"/>
      <c r="S145" s="185"/>
      <c r="T145" s="185"/>
      <c r="U145" s="185"/>
      <c r="V145" s="183"/>
      <c r="W145" s="183"/>
      <c r="X145" s="183"/>
      <c r="Y145" s="183"/>
      <c r="Z145" s="183"/>
      <c r="AA145" s="183"/>
      <c r="AB145" s="183"/>
      <c r="AC145" s="183"/>
      <c r="AD145" s="183"/>
      <c r="AE145" s="183"/>
      <c r="AF145" s="183"/>
      <c r="AG145" s="183"/>
      <c r="AH145" s="183"/>
      <c r="AI145" s="183"/>
    </row>
    <row r="146" spans="2:35" ht="43.25" customHeight="1">
      <c r="B146" s="43"/>
      <c r="C146" s="46">
        <f>C145/D145</f>
        <v>0</v>
      </c>
      <c r="D146" s="44"/>
      <c r="E146" s="41"/>
      <c r="F146" s="250"/>
      <c r="G146" s="182"/>
      <c r="H146" s="183"/>
      <c r="I146" s="183"/>
      <c r="J146" s="183"/>
      <c r="K146" s="183"/>
      <c r="L146" s="183"/>
      <c r="M146" s="183"/>
      <c r="N146" s="183"/>
      <c r="O146" s="183"/>
      <c r="P146" s="183"/>
      <c r="Q146" s="183"/>
      <c r="R146" s="183"/>
      <c r="S146" s="183"/>
      <c r="T146" s="183"/>
      <c r="U146" s="183"/>
      <c r="V146" s="183"/>
      <c r="W146" s="183"/>
      <c r="X146" s="183"/>
      <c r="Y146" s="183"/>
      <c r="Z146" s="183"/>
      <c r="AA146" s="183"/>
      <c r="AB146" s="183"/>
      <c r="AC146" s="183"/>
      <c r="AD146" s="183"/>
      <c r="AE146" s="183"/>
      <c r="AF146" s="183"/>
      <c r="AG146" s="183"/>
      <c r="AH146" s="183"/>
      <c r="AI146" s="183"/>
    </row>
    <row r="147" spans="2:35" ht="49.5" customHeight="1">
      <c r="B147" s="292" t="str">
        <f>"Currently "&amp;IF(C145/D145&lt;0.4,"below BRONZE",IF(C145/D145&lt;0.75,"at BRONZE",IF(C145/D145&lt;0.9,"at SILVER","at GOLD")))&amp;" Level. "</f>
        <v xml:space="preserve">Currently below BRONZE Level. </v>
      </c>
      <c r="C147" s="293"/>
      <c r="D147" s="293"/>
      <c r="E147" s="293"/>
      <c r="F147" s="250"/>
      <c r="G147" s="182"/>
      <c r="H147" s="183"/>
      <c r="I147" s="183"/>
      <c r="J147" s="183"/>
      <c r="K147" s="183"/>
      <c r="L147" s="183"/>
      <c r="M147" s="183"/>
      <c r="N147" s="183"/>
      <c r="O147" s="183"/>
      <c r="P147" s="183"/>
      <c r="Q147" s="183"/>
      <c r="R147" s="183"/>
      <c r="S147" s="183"/>
      <c r="T147" s="183"/>
      <c r="U147" s="183"/>
      <c r="V147" s="183"/>
      <c r="W147" s="183"/>
      <c r="X147" s="183"/>
      <c r="Y147" s="183"/>
      <c r="Z147" s="183"/>
      <c r="AA147" s="183"/>
      <c r="AB147" s="183"/>
      <c r="AC147" s="183"/>
      <c r="AD147" s="183"/>
      <c r="AE147" s="183"/>
      <c r="AF147" s="183"/>
      <c r="AG147" s="183"/>
      <c r="AH147" s="183"/>
      <c r="AI147" s="183"/>
    </row>
    <row r="148" spans="2:35" ht="61.5" customHeight="1">
      <c r="B148" s="287" t="str">
        <f>"You would need "&amp;ROUND(IF(((D145*0.9)-C145)&lt;0,0,(D145*0.9)-C145),0)&amp;" more points to reach GOLD Level."</f>
        <v>You would need 54 more points to reach GOLD Level.</v>
      </c>
      <c r="C148" s="288"/>
      <c r="D148" s="288"/>
      <c r="E148" s="288"/>
      <c r="F148" s="250"/>
      <c r="G148" s="182"/>
      <c r="H148" s="183"/>
      <c r="I148" s="183"/>
      <c r="J148" s="183"/>
      <c r="K148" s="183"/>
      <c r="L148" s="183"/>
      <c r="M148" s="183"/>
      <c r="N148" s="183"/>
      <c r="O148" s="183"/>
      <c r="P148" s="183"/>
      <c r="Q148" s="183"/>
      <c r="R148" s="183"/>
      <c r="S148" s="183"/>
      <c r="T148" s="183"/>
      <c r="U148" s="183"/>
      <c r="V148" s="183"/>
      <c r="W148" s="183"/>
      <c r="X148" s="183"/>
      <c r="Y148" s="183"/>
      <c r="Z148" s="183"/>
      <c r="AA148" s="183"/>
      <c r="AB148" s="183"/>
      <c r="AC148" s="183"/>
      <c r="AD148" s="183"/>
      <c r="AE148" s="183"/>
      <c r="AF148" s="183"/>
      <c r="AG148" s="183"/>
      <c r="AH148" s="183"/>
      <c r="AI148" s="183"/>
    </row>
    <row r="149" spans="2:35" ht="15.75" customHeight="1">
      <c r="B149" s="10"/>
      <c r="C149" s="10"/>
      <c r="D149" s="10"/>
      <c r="E149" s="10"/>
      <c r="F149" s="10"/>
      <c r="G149" s="182"/>
      <c r="H149" s="183"/>
      <c r="I149" s="183"/>
      <c r="J149" s="183"/>
      <c r="K149" s="183"/>
      <c r="L149" s="183"/>
      <c r="M149" s="183"/>
      <c r="N149" s="183"/>
      <c r="O149" s="183"/>
      <c r="P149" s="183"/>
      <c r="Q149" s="183"/>
      <c r="R149" s="183"/>
      <c r="S149" s="183"/>
      <c r="T149" s="183"/>
      <c r="U149" s="183"/>
      <c r="V149" s="183"/>
      <c r="W149" s="183"/>
      <c r="X149" s="183"/>
      <c r="Y149" s="183"/>
      <c r="Z149" s="183"/>
      <c r="AA149" s="183"/>
      <c r="AB149" s="183"/>
      <c r="AC149" s="183"/>
      <c r="AD149" s="183"/>
      <c r="AE149" s="183"/>
      <c r="AF149" s="183"/>
      <c r="AG149" s="183"/>
      <c r="AH149" s="183"/>
      <c r="AI149" s="183"/>
    </row>
    <row r="150" spans="2:35" ht="36.75" customHeight="1">
      <c r="B150" s="259" t="s">
        <v>173</v>
      </c>
      <c r="C150" s="259"/>
      <c r="D150" s="259"/>
      <c r="E150" s="259"/>
      <c r="G150" s="182"/>
      <c r="H150" s="183"/>
      <c r="I150" s="183"/>
      <c r="J150" s="183"/>
      <c r="K150" s="183"/>
      <c r="L150" s="183"/>
      <c r="M150" s="183"/>
      <c r="N150" s="183"/>
      <c r="O150" s="183"/>
      <c r="P150" s="183"/>
      <c r="Q150" s="183"/>
      <c r="R150" s="183"/>
      <c r="S150" s="183"/>
      <c r="T150" s="183"/>
      <c r="U150" s="183"/>
      <c r="V150" s="183"/>
      <c r="W150" s="183"/>
      <c r="X150" s="183"/>
      <c r="Y150" s="183"/>
      <c r="Z150" s="183"/>
      <c r="AA150" s="183"/>
      <c r="AB150" s="183"/>
    </row>
    <row r="151" spans="2:35" ht="15.75" customHeight="1">
      <c r="B151" s="47"/>
      <c r="C151" s="47"/>
      <c r="D151" s="47"/>
      <c r="E151" s="47"/>
      <c r="G151" s="183"/>
      <c r="H151" s="183"/>
      <c r="I151" s="183"/>
      <c r="J151" s="183"/>
      <c r="K151" s="183"/>
      <c r="L151" s="183"/>
      <c r="M151" s="183"/>
      <c r="N151" s="183"/>
      <c r="O151" s="183"/>
      <c r="P151" s="183"/>
      <c r="Q151" s="183"/>
      <c r="R151" s="183"/>
      <c r="S151" s="183"/>
      <c r="T151" s="183"/>
      <c r="U151" s="183"/>
      <c r="V151" s="183"/>
      <c r="W151" s="183"/>
      <c r="X151" s="183"/>
      <c r="Y151" s="183"/>
      <c r="Z151" s="183"/>
      <c r="AA151" s="183"/>
      <c r="AB151" s="183"/>
    </row>
    <row r="152" spans="2:35" ht="15.75" customHeight="1">
      <c r="B152" s="48" t="s">
        <v>174</v>
      </c>
      <c r="C152" s="49"/>
      <c r="D152" s="49"/>
      <c r="E152" s="49"/>
      <c r="F152" s="49"/>
      <c r="G152" s="183"/>
      <c r="H152" s="183"/>
      <c r="I152" s="183"/>
      <c r="J152" s="183"/>
      <c r="K152" s="183"/>
      <c r="L152" s="183"/>
      <c r="M152" s="183"/>
      <c r="N152" s="183"/>
      <c r="O152" s="183"/>
      <c r="P152" s="183"/>
      <c r="Q152" s="183"/>
      <c r="R152" s="183"/>
      <c r="S152" s="183"/>
      <c r="T152" s="183"/>
      <c r="U152" s="183"/>
      <c r="V152" s="183"/>
      <c r="W152" s="183"/>
      <c r="X152" s="183"/>
      <c r="Y152" s="183"/>
      <c r="Z152" s="183"/>
      <c r="AA152" s="183"/>
      <c r="AB152" s="183"/>
    </row>
    <row r="153" spans="2:35" ht="15.75" customHeight="1">
      <c r="B153" s="191" t="s">
        <v>175</v>
      </c>
      <c r="G153" s="183"/>
      <c r="H153" s="183"/>
      <c r="I153" s="183"/>
      <c r="J153" s="183"/>
      <c r="K153" s="183"/>
      <c r="L153" s="183"/>
      <c r="M153" s="183"/>
      <c r="N153" s="183"/>
      <c r="O153" s="183"/>
      <c r="P153" s="183"/>
      <c r="Q153" s="183"/>
      <c r="R153" s="183"/>
      <c r="S153" s="183"/>
      <c r="T153" s="183"/>
      <c r="U153" s="183"/>
      <c r="V153" s="183"/>
      <c r="W153" s="183"/>
      <c r="X153" s="183"/>
      <c r="Y153" s="183"/>
      <c r="Z153" s="183"/>
      <c r="AA153" s="183"/>
      <c r="AB153" s="183"/>
    </row>
    <row r="154" spans="2:35" ht="15.75" customHeight="1">
      <c r="B154" s="191" t="s">
        <v>176</v>
      </c>
      <c r="G154" s="183"/>
      <c r="H154" s="183"/>
      <c r="I154" s="183"/>
      <c r="J154" s="183"/>
      <c r="K154" s="183"/>
      <c r="L154" s="183"/>
      <c r="M154" s="183"/>
      <c r="N154" s="183"/>
      <c r="O154" s="183"/>
      <c r="P154" s="183"/>
      <c r="Q154" s="183"/>
      <c r="R154" s="183"/>
      <c r="S154" s="183"/>
      <c r="T154" s="183"/>
      <c r="U154" s="183"/>
      <c r="V154" s="183"/>
      <c r="W154" s="183"/>
      <c r="X154" s="183"/>
      <c r="Y154" s="183"/>
      <c r="Z154" s="183"/>
      <c r="AA154" s="183"/>
      <c r="AB154" s="183"/>
    </row>
    <row r="155" spans="2:35" ht="15.75" customHeight="1">
      <c r="B155" s="191" t="s">
        <v>177</v>
      </c>
      <c r="G155" s="183"/>
      <c r="H155" s="183"/>
      <c r="I155" s="183"/>
      <c r="J155" s="183"/>
      <c r="K155" s="183"/>
      <c r="L155" s="183"/>
      <c r="M155" s="183"/>
      <c r="N155" s="183"/>
      <c r="O155" s="183"/>
      <c r="P155" s="183"/>
      <c r="Q155" s="183"/>
      <c r="R155" s="183"/>
      <c r="S155" s="183"/>
      <c r="T155" s="183"/>
      <c r="U155" s="183"/>
      <c r="V155" s="183"/>
      <c r="W155" s="183"/>
      <c r="X155" s="183"/>
      <c r="Y155" s="183"/>
      <c r="Z155" s="183"/>
      <c r="AA155" s="183"/>
      <c r="AB155" s="183"/>
    </row>
    <row r="156" spans="2:35" ht="15.75" customHeight="1">
      <c r="B156" s="161" t="s">
        <v>178</v>
      </c>
      <c r="G156" s="183"/>
      <c r="H156" s="183"/>
      <c r="I156" s="183"/>
      <c r="J156" s="183"/>
      <c r="K156" s="183"/>
      <c r="L156" s="183"/>
      <c r="M156" s="183"/>
      <c r="N156" s="183"/>
      <c r="O156" s="183"/>
      <c r="P156" s="183"/>
      <c r="Q156" s="183"/>
      <c r="R156" s="183"/>
      <c r="S156" s="183"/>
      <c r="T156" s="183"/>
      <c r="U156" s="183"/>
      <c r="V156" s="183"/>
      <c r="W156" s="183"/>
      <c r="X156" s="183"/>
      <c r="Y156" s="183"/>
      <c r="Z156" s="183"/>
      <c r="AA156" s="183"/>
      <c r="AB156" s="183"/>
    </row>
    <row r="157" spans="2:35" ht="15.75" customHeight="1">
      <c r="B157" s="183"/>
      <c r="C157" s="183"/>
      <c r="D157" s="183"/>
      <c r="E157" s="183"/>
      <c r="F157" s="183"/>
      <c r="G157" s="183"/>
      <c r="H157" s="183"/>
      <c r="I157" s="183"/>
      <c r="J157" s="183"/>
      <c r="K157" s="183"/>
      <c r="L157" s="183"/>
      <c r="M157" s="183"/>
      <c r="N157" s="183"/>
      <c r="O157" s="183"/>
      <c r="P157" s="183"/>
      <c r="Q157" s="183"/>
      <c r="R157" s="183"/>
      <c r="S157" s="183"/>
      <c r="T157" s="183"/>
      <c r="U157" s="183"/>
      <c r="V157" s="183"/>
      <c r="W157" s="183"/>
      <c r="X157" s="183"/>
      <c r="Y157" s="183"/>
      <c r="Z157" s="183"/>
      <c r="AA157" s="183"/>
      <c r="AB157" s="183"/>
    </row>
    <row r="158" spans="2:35" ht="15.75" customHeight="1">
      <c r="B158" s="183"/>
      <c r="C158" s="183"/>
      <c r="D158" s="183"/>
      <c r="E158" s="183"/>
      <c r="F158" s="183"/>
      <c r="G158" s="183"/>
      <c r="H158" s="183"/>
      <c r="I158" s="183"/>
      <c r="J158" s="183"/>
      <c r="K158" s="183"/>
      <c r="L158" s="183"/>
      <c r="M158" s="183"/>
      <c r="N158" s="183"/>
      <c r="O158" s="183"/>
      <c r="P158" s="183"/>
      <c r="Q158" s="183"/>
      <c r="R158" s="183"/>
      <c r="S158" s="183"/>
      <c r="T158" s="183"/>
      <c r="U158" s="183"/>
      <c r="V158" s="183"/>
      <c r="W158" s="183"/>
      <c r="X158" s="183"/>
      <c r="Y158" s="183"/>
      <c r="Z158" s="183"/>
      <c r="AA158" s="183"/>
      <c r="AB158" s="183"/>
    </row>
    <row r="159" spans="2:35" ht="15.75" customHeight="1">
      <c r="B159" s="183"/>
      <c r="C159" s="183"/>
      <c r="D159" s="183"/>
      <c r="E159" s="183"/>
      <c r="F159" s="183"/>
      <c r="G159" s="183"/>
      <c r="H159" s="183"/>
      <c r="I159" s="183"/>
      <c r="J159" s="183"/>
      <c r="K159" s="183"/>
      <c r="L159" s="183"/>
      <c r="M159" s="183"/>
      <c r="N159" s="183"/>
      <c r="O159" s="183"/>
      <c r="P159" s="183"/>
      <c r="Q159" s="183"/>
      <c r="R159" s="183"/>
      <c r="S159" s="183"/>
      <c r="T159" s="183"/>
      <c r="U159" s="183"/>
      <c r="V159" s="183"/>
      <c r="W159" s="183"/>
      <c r="X159" s="183"/>
      <c r="Y159" s="183"/>
      <c r="Z159" s="183"/>
      <c r="AA159" s="183"/>
      <c r="AB159" s="183"/>
    </row>
    <row r="160" spans="2:35" ht="15.75" customHeight="1">
      <c r="B160" s="183"/>
      <c r="C160" s="183"/>
      <c r="D160" s="183"/>
      <c r="E160" s="183"/>
      <c r="F160" s="183"/>
      <c r="G160" s="183"/>
      <c r="H160" s="183"/>
      <c r="I160" s="183"/>
      <c r="J160" s="183"/>
      <c r="K160" s="183"/>
      <c r="L160" s="183"/>
      <c r="M160" s="183"/>
      <c r="N160" s="183"/>
      <c r="O160" s="183"/>
      <c r="P160" s="183"/>
      <c r="Q160" s="183"/>
      <c r="R160" s="183"/>
      <c r="S160" s="183"/>
      <c r="T160" s="183"/>
      <c r="U160" s="183"/>
      <c r="V160" s="183"/>
      <c r="W160" s="183"/>
      <c r="X160" s="183"/>
      <c r="Y160" s="183"/>
      <c r="Z160" s="183"/>
      <c r="AA160" s="183"/>
      <c r="AB160" s="183"/>
    </row>
    <row r="161" spans="2:28" ht="15.75" customHeight="1">
      <c r="B161" s="183"/>
      <c r="C161" s="183"/>
      <c r="D161" s="183"/>
      <c r="E161" s="183"/>
      <c r="F161" s="183"/>
      <c r="G161" s="183"/>
      <c r="H161" s="183"/>
      <c r="I161" s="183"/>
      <c r="J161" s="183"/>
      <c r="K161" s="183"/>
      <c r="L161" s="183"/>
      <c r="M161" s="183"/>
      <c r="N161" s="183"/>
      <c r="O161" s="183"/>
      <c r="P161" s="183"/>
      <c r="Q161" s="183"/>
      <c r="R161" s="183"/>
      <c r="S161" s="183"/>
      <c r="T161" s="183"/>
      <c r="U161" s="183"/>
      <c r="V161" s="183"/>
      <c r="W161" s="183"/>
      <c r="X161" s="183"/>
      <c r="Y161" s="183"/>
      <c r="Z161" s="183"/>
      <c r="AA161" s="183"/>
      <c r="AB161" s="183"/>
    </row>
    <row r="162" spans="2:28" ht="15.75" customHeight="1">
      <c r="B162" s="183"/>
      <c r="C162" s="183"/>
      <c r="D162" s="183"/>
      <c r="E162" s="183"/>
      <c r="F162" s="183"/>
      <c r="G162" s="183"/>
      <c r="H162" s="183"/>
      <c r="I162" s="183"/>
      <c r="J162" s="183"/>
      <c r="K162" s="183"/>
      <c r="L162" s="183"/>
      <c r="M162" s="183"/>
      <c r="N162" s="183"/>
      <c r="O162" s="183"/>
      <c r="P162" s="183"/>
      <c r="Q162" s="183"/>
      <c r="R162" s="183"/>
      <c r="S162" s="183"/>
      <c r="T162" s="183"/>
      <c r="U162" s="183"/>
      <c r="V162" s="183"/>
      <c r="W162" s="183"/>
      <c r="X162" s="183"/>
      <c r="Y162" s="183"/>
      <c r="Z162" s="183"/>
      <c r="AA162" s="183"/>
      <c r="AB162" s="183"/>
    </row>
    <row r="163" spans="2:28" ht="15.75" customHeight="1">
      <c r="B163" s="183"/>
      <c r="C163" s="183"/>
      <c r="D163" s="183"/>
      <c r="E163" s="183"/>
      <c r="F163" s="183"/>
      <c r="G163" s="183"/>
      <c r="H163" s="183"/>
      <c r="I163" s="183"/>
      <c r="J163" s="183"/>
      <c r="K163" s="183"/>
      <c r="L163" s="183"/>
      <c r="M163" s="183"/>
      <c r="N163" s="183"/>
      <c r="O163" s="183"/>
      <c r="P163" s="183"/>
      <c r="Q163" s="183"/>
      <c r="R163" s="183"/>
      <c r="S163" s="183"/>
      <c r="T163" s="183"/>
      <c r="U163" s="183"/>
      <c r="V163" s="183"/>
      <c r="W163" s="183"/>
      <c r="X163" s="183"/>
      <c r="Y163" s="183"/>
      <c r="Z163" s="183"/>
      <c r="AA163" s="183"/>
      <c r="AB163" s="183"/>
    </row>
    <row r="164" spans="2:28" ht="15.75" customHeight="1">
      <c r="B164" s="183"/>
      <c r="C164" s="183"/>
      <c r="D164" s="183"/>
      <c r="E164" s="183"/>
      <c r="F164" s="183"/>
      <c r="G164" s="183"/>
      <c r="H164" s="183"/>
      <c r="I164" s="183"/>
      <c r="J164" s="183"/>
      <c r="K164" s="183"/>
      <c r="L164" s="183"/>
      <c r="M164" s="183"/>
      <c r="N164" s="183"/>
      <c r="O164" s="183"/>
      <c r="P164" s="183"/>
      <c r="Q164" s="183"/>
      <c r="R164" s="183"/>
      <c r="S164" s="183"/>
      <c r="T164" s="183"/>
      <c r="U164" s="183"/>
      <c r="V164" s="183"/>
      <c r="W164" s="183"/>
      <c r="X164" s="183"/>
      <c r="Y164" s="183"/>
      <c r="Z164" s="183"/>
      <c r="AA164" s="183"/>
      <c r="AB164" s="183"/>
    </row>
    <row r="165" spans="2:28" ht="15.75" customHeight="1">
      <c r="B165" s="183"/>
      <c r="C165" s="183"/>
      <c r="D165" s="183"/>
      <c r="E165" s="183"/>
      <c r="F165" s="183"/>
      <c r="G165" s="183"/>
      <c r="H165" s="183"/>
      <c r="I165" s="183"/>
      <c r="J165" s="183"/>
      <c r="K165" s="183"/>
      <c r="L165" s="183"/>
      <c r="M165" s="183"/>
      <c r="N165" s="183"/>
      <c r="O165" s="183"/>
      <c r="P165" s="183"/>
      <c r="Q165" s="183"/>
      <c r="R165" s="183"/>
      <c r="S165" s="183"/>
      <c r="T165" s="183"/>
      <c r="U165" s="183"/>
      <c r="V165" s="183"/>
      <c r="W165" s="183"/>
      <c r="X165" s="183"/>
      <c r="Y165" s="183"/>
      <c r="Z165" s="183"/>
      <c r="AA165" s="183"/>
      <c r="AB165" s="183"/>
    </row>
    <row r="166" spans="2:28" ht="15.75" customHeight="1">
      <c r="B166" s="183"/>
      <c r="C166" s="183"/>
      <c r="D166" s="183"/>
      <c r="E166" s="183"/>
      <c r="F166" s="183"/>
      <c r="G166" s="183"/>
      <c r="H166" s="183"/>
      <c r="I166" s="183"/>
      <c r="J166" s="183"/>
      <c r="K166" s="183"/>
      <c r="L166" s="183"/>
      <c r="M166" s="183"/>
      <c r="N166" s="183"/>
      <c r="O166" s="183"/>
      <c r="P166" s="183"/>
      <c r="Q166" s="183"/>
      <c r="R166" s="183"/>
      <c r="S166" s="183"/>
      <c r="T166" s="183"/>
      <c r="U166" s="183"/>
      <c r="V166" s="183"/>
      <c r="W166" s="183"/>
      <c r="X166" s="183"/>
      <c r="Y166" s="183"/>
      <c r="Z166" s="183"/>
      <c r="AA166" s="183"/>
      <c r="AB166" s="183"/>
    </row>
    <row r="167" spans="2:28" ht="15.75" customHeight="1">
      <c r="B167" s="183"/>
      <c r="C167" s="183"/>
      <c r="D167" s="183"/>
      <c r="E167" s="183"/>
      <c r="F167" s="183"/>
      <c r="G167" s="183"/>
      <c r="H167" s="183"/>
      <c r="I167" s="183"/>
      <c r="J167" s="183"/>
      <c r="K167" s="183"/>
      <c r="L167" s="183"/>
      <c r="M167" s="183"/>
      <c r="N167" s="183"/>
      <c r="O167" s="183"/>
      <c r="P167" s="183"/>
      <c r="Q167" s="183"/>
      <c r="R167" s="183"/>
      <c r="S167" s="183"/>
      <c r="T167" s="183"/>
      <c r="U167" s="183"/>
      <c r="V167" s="183"/>
      <c r="W167" s="183"/>
      <c r="X167" s="183"/>
      <c r="Y167" s="183"/>
      <c r="Z167" s="183"/>
      <c r="AA167" s="183"/>
      <c r="AB167" s="183"/>
    </row>
    <row r="168" spans="2:28" ht="15.75" customHeight="1">
      <c r="B168" s="183"/>
      <c r="C168" s="183"/>
      <c r="D168" s="183"/>
      <c r="E168" s="183"/>
      <c r="F168" s="183"/>
      <c r="G168" s="183"/>
      <c r="H168" s="183"/>
      <c r="I168" s="183"/>
      <c r="J168" s="183"/>
      <c r="K168" s="183"/>
      <c r="L168" s="183"/>
      <c r="M168" s="183"/>
      <c r="N168" s="183"/>
      <c r="O168" s="183"/>
      <c r="P168" s="183"/>
      <c r="Q168" s="183"/>
      <c r="R168" s="183"/>
      <c r="S168" s="183"/>
      <c r="T168" s="183"/>
      <c r="U168" s="183"/>
      <c r="V168" s="183"/>
      <c r="W168" s="183"/>
      <c r="X168" s="183"/>
      <c r="Y168" s="183"/>
      <c r="Z168" s="183"/>
      <c r="AA168" s="183"/>
      <c r="AB168" s="183"/>
    </row>
    <row r="169" spans="2:28" ht="15.75" customHeight="1">
      <c r="B169" s="183"/>
      <c r="C169" s="183"/>
      <c r="D169" s="183"/>
      <c r="E169" s="183"/>
      <c r="F169" s="183"/>
      <c r="G169" s="183"/>
      <c r="H169" s="183"/>
      <c r="I169" s="183"/>
      <c r="J169" s="183"/>
      <c r="K169" s="183"/>
      <c r="L169" s="183"/>
      <c r="M169" s="183"/>
      <c r="N169" s="183"/>
      <c r="O169" s="183"/>
      <c r="P169" s="183"/>
      <c r="Q169" s="183"/>
      <c r="R169" s="183"/>
      <c r="S169" s="183"/>
      <c r="T169" s="183"/>
      <c r="U169" s="183"/>
      <c r="V169" s="183"/>
      <c r="W169" s="183"/>
      <c r="X169" s="183"/>
      <c r="Y169" s="183"/>
      <c r="Z169" s="183"/>
      <c r="AA169" s="183"/>
      <c r="AB169" s="183"/>
    </row>
    <row r="170" spans="2:28" ht="15.75" customHeight="1">
      <c r="B170" s="183"/>
      <c r="C170" s="183"/>
      <c r="D170" s="183"/>
      <c r="E170" s="183"/>
      <c r="F170" s="183"/>
      <c r="G170" s="183"/>
      <c r="H170" s="183"/>
      <c r="I170" s="183"/>
      <c r="J170" s="183"/>
      <c r="K170" s="183"/>
      <c r="L170" s="183"/>
      <c r="M170" s="183"/>
      <c r="N170" s="183"/>
      <c r="O170" s="183"/>
      <c r="P170" s="183"/>
      <c r="Q170" s="183"/>
      <c r="R170" s="183"/>
      <c r="S170" s="183"/>
      <c r="T170" s="183"/>
      <c r="U170" s="183"/>
      <c r="V170" s="183"/>
      <c r="W170" s="183"/>
      <c r="X170" s="183"/>
      <c r="Y170" s="183"/>
      <c r="Z170" s="183"/>
      <c r="AA170" s="183"/>
      <c r="AB170" s="183"/>
    </row>
    <row r="171" spans="2:28" ht="15.75" customHeight="1">
      <c r="B171" s="183"/>
      <c r="C171" s="183"/>
      <c r="D171" s="183"/>
      <c r="E171" s="183"/>
      <c r="F171" s="183"/>
      <c r="G171" s="183"/>
      <c r="H171" s="183"/>
      <c r="I171" s="183"/>
      <c r="J171" s="183"/>
      <c r="K171" s="183"/>
      <c r="L171" s="183"/>
      <c r="M171" s="183"/>
      <c r="N171" s="183"/>
      <c r="O171" s="183"/>
      <c r="P171" s="183"/>
      <c r="Q171" s="183"/>
      <c r="R171" s="183"/>
      <c r="S171" s="183"/>
      <c r="T171" s="183"/>
      <c r="U171" s="183"/>
      <c r="V171" s="183"/>
      <c r="W171" s="183"/>
      <c r="X171" s="183"/>
      <c r="Y171" s="183"/>
      <c r="Z171" s="183"/>
      <c r="AA171" s="183"/>
      <c r="AB171" s="183"/>
    </row>
    <row r="172" spans="2:28" ht="15.75" customHeight="1">
      <c r="B172" s="183"/>
      <c r="C172" s="183"/>
      <c r="D172" s="183"/>
      <c r="E172" s="183"/>
      <c r="F172" s="183"/>
      <c r="G172" s="183"/>
      <c r="H172" s="183"/>
      <c r="I172" s="183"/>
      <c r="J172" s="183"/>
      <c r="K172" s="183"/>
      <c r="L172" s="183"/>
      <c r="M172" s="183"/>
      <c r="N172" s="183"/>
      <c r="O172" s="183"/>
      <c r="P172" s="183"/>
      <c r="Q172" s="183"/>
      <c r="R172" s="183"/>
      <c r="S172" s="183"/>
      <c r="T172" s="183"/>
      <c r="U172" s="183"/>
      <c r="V172" s="183"/>
      <c r="W172" s="183"/>
      <c r="X172" s="183"/>
      <c r="Y172" s="183"/>
      <c r="Z172" s="183"/>
      <c r="AA172" s="183"/>
      <c r="AB172" s="183"/>
    </row>
    <row r="173" spans="2:28" ht="15.75" customHeight="1">
      <c r="B173" s="183"/>
      <c r="C173" s="183"/>
      <c r="D173" s="183"/>
      <c r="E173" s="183"/>
      <c r="F173" s="183"/>
      <c r="G173" s="183"/>
      <c r="H173" s="183"/>
      <c r="I173" s="183"/>
      <c r="J173" s="183"/>
      <c r="K173" s="183"/>
      <c r="L173" s="183"/>
      <c r="M173" s="183"/>
      <c r="N173" s="183"/>
      <c r="O173" s="183"/>
      <c r="P173" s="183"/>
      <c r="Q173" s="183"/>
      <c r="R173" s="183"/>
      <c r="S173" s="183"/>
      <c r="T173" s="183"/>
      <c r="U173" s="183"/>
      <c r="V173" s="183"/>
      <c r="W173" s="183"/>
      <c r="X173" s="183"/>
      <c r="Y173" s="183"/>
      <c r="Z173" s="183"/>
      <c r="AA173" s="183"/>
      <c r="AB173" s="183"/>
    </row>
    <row r="174" spans="2:28" ht="15.75" customHeight="1">
      <c r="B174" s="183"/>
      <c r="C174" s="183"/>
      <c r="D174" s="183"/>
      <c r="E174" s="183"/>
      <c r="F174" s="183"/>
      <c r="G174" s="183"/>
      <c r="H174" s="183"/>
      <c r="I174" s="183"/>
      <c r="J174" s="183"/>
      <c r="K174" s="183"/>
      <c r="L174" s="183"/>
      <c r="M174" s="183"/>
      <c r="N174" s="183"/>
      <c r="O174" s="183"/>
      <c r="P174" s="183"/>
      <c r="Q174" s="183"/>
      <c r="R174" s="183"/>
      <c r="S174" s="183"/>
      <c r="T174" s="183"/>
      <c r="U174" s="183"/>
      <c r="V174" s="183"/>
      <c r="W174" s="183"/>
      <c r="X174" s="183"/>
      <c r="Y174" s="183"/>
      <c r="Z174" s="183"/>
      <c r="AA174" s="183"/>
      <c r="AB174" s="183"/>
    </row>
    <row r="175" spans="2:28" ht="15.75" customHeight="1">
      <c r="B175" s="183"/>
      <c r="C175" s="183"/>
      <c r="D175" s="183"/>
      <c r="E175" s="183"/>
      <c r="F175" s="183"/>
      <c r="G175" s="183"/>
      <c r="H175" s="183"/>
      <c r="I175" s="183"/>
      <c r="J175" s="183"/>
      <c r="K175" s="183"/>
      <c r="L175" s="183"/>
      <c r="M175" s="183"/>
      <c r="N175" s="183"/>
      <c r="O175" s="183"/>
      <c r="P175" s="183"/>
      <c r="Q175" s="183"/>
      <c r="R175" s="183"/>
      <c r="S175" s="183"/>
      <c r="T175" s="183"/>
      <c r="U175" s="183"/>
      <c r="V175" s="183"/>
      <c r="W175" s="183"/>
      <c r="X175" s="183"/>
      <c r="Y175" s="183"/>
      <c r="Z175" s="183"/>
      <c r="AA175" s="183"/>
      <c r="AB175" s="183"/>
    </row>
    <row r="176" spans="2:28" ht="15.75" customHeight="1">
      <c r="B176" s="183"/>
      <c r="C176" s="183"/>
      <c r="D176" s="183"/>
      <c r="E176" s="183"/>
      <c r="F176" s="183"/>
      <c r="G176" s="183"/>
      <c r="H176" s="183"/>
      <c r="I176" s="183"/>
      <c r="J176" s="183"/>
      <c r="K176" s="183"/>
      <c r="L176" s="183"/>
      <c r="M176" s="183"/>
      <c r="N176" s="183"/>
      <c r="O176" s="183"/>
      <c r="P176" s="183"/>
      <c r="Q176" s="183"/>
      <c r="R176" s="183"/>
      <c r="S176" s="183"/>
      <c r="T176" s="183"/>
      <c r="U176" s="183"/>
      <c r="V176" s="183"/>
      <c r="W176" s="183"/>
      <c r="X176" s="183"/>
      <c r="Y176" s="183"/>
      <c r="Z176" s="183"/>
      <c r="AA176" s="183"/>
      <c r="AB176" s="183"/>
    </row>
    <row r="177" spans="2:28" ht="15.75" customHeight="1">
      <c r="B177" s="183"/>
      <c r="C177" s="183"/>
      <c r="D177" s="183"/>
      <c r="E177" s="183"/>
      <c r="F177" s="183"/>
      <c r="G177" s="183"/>
      <c r="H177" s="183"/>
      <c r="I177" s="183"/>
      <c r="J177" s="183"/>
      <c r="K177" s="183"/>
      <c r="L177" s="183"/>
      <c r="M177" s="183"/>
      <c r="N177" s="183"/>
      <c r="O177" s="183"/>
      <c r="P177" s="183"/>
      <c r="Q177" s="183"/>
      <c r="R177" s="183"/>
      <c r="S177" s="183"/>
      <c r="T177" s="183"/>
      <c r="U177" s="183"/>
      <c r="V177" s="183"/>
      <c r="W177" s="183"/>
      <c r="X177" s="183"/>
      <c r="Y177" s="183"/>
      <c r="Z177" s="183"/>
      <c r="AA177" s="183"/>
      <c r="AB177" s="183"/>
    </row>
    <row r="178" spans="2:28" ht="15.75" customHeight="1">
      <c r="B178" s="183"/>
      <c r="C178" s="183"/>
      <c r="D178" s="183"/>
      <c r="E178" s="183"/>
      <c r="F178" s="183"/>
      <c r="G178" s="183"/>
      <c r="H178" s="183"/>
      <c r="I178" s="183"/>
      <c r="J178" s="183"/>
      <c r="K178" s="183"/>
      <c r="L178" s="183"/>
      <c r="M178" s="183"/>
      <c r="N178" s="183"/>
      <c r="O178" s="183"/>
      <c r="P178" s="183"/>
      <c r="Q178" s="183"/>
      <c r="R178" s="183"/>
      <c r="S178" s="183"/>
      <c r="T178" s="183"/>
      <c r="U178" s="183"/>
      <c r="V178" s="183"/>
      <c r="W178" s="183"/>
      <c r="X178" s="183"/>
      <c r="Y178" s="183"/>
      <c r="Z178" s="183"/>
      <c r="AA178" s="183"/>
      <c r="AB178" s="183"/>
    </row>
    <row r="179" spans="2:28" ht="15.75" customHeight="1">
      <c r="B179" s="183"/>
      <c r="C179" s="183"/>
      <c r="D179" s="183"/>
      <c r="E179" s="183"/>
      <c r="F179" s="183"/>
      <c r="G179" s="183"/>
      <c r="H179" s="183"/>
      <c r="I179" s="183"/>
      <c r="J179" s="183"/>
      <c r="K179" s="183"/>
      <c r="L179" s="183"/>
      <c r="M179" s="183"/>
      <c r="N179" s="183"/>
      <c r="O179" s="183"/>
      <c r="P179" s="183"/>
      <c r="Q179" s="183"/>
      <c r="R179" s="183"/>
      <c r="S179" s="183"/>
      <c r="T179" s="183"/>
      <c r="U179" s="183"/>
      <c r="V179" s="183"/>
      <c r="W179" s="183"/>
      <c r="X179" s="183"/>
      <c r="Y179" s="183"/>
      <c r="Z179" s="183"/>
      <c r="AA179" s="183"/>
      <c r="AB179" s="183"/>
    </row>
    <row r="180" spans="2:28" ht="15.75" customHeight="1">
      <c r="B180" s="183"/>
      <c r="C180" s="183"/>
      <c r="D180" s="183"/>
      <c r="E180" s="183"/>
      <c r="F180" s="183"/>
      <c r="G180" s="183"/>
      <c r="H180" s="183"/>
      <c r="I180" s="183"/>
      <c r="J180" s="183"/>
      <c r="K180" s="183"/>
      <c r="L180" s="183"/>
      <c r="M180" s="183"/>
      <c r="N180" s="183"/>
      <c r="O180" s="183"/>
      <c r="P180" s="183"/>
      <c r="Q180" s="183"/>
      <c r="R180" s="183"/>
      <c r="S180" s="183"/>
      <c r="T180" s="183"/>
      <c r="U180" s="183"/>
      <c r="V180" s="183"/>
      <c r="W180" s="183"/>
      <c r="X180" s="183"/>
      <c r="Y180" s="183"/>
      <c r="Z180" s="183"/>
      <c r="AA180" s="183"/>
      <c r="AB180" s="183"/>
    </row>
    <row r="181" spans="2:28" ht="15.75" customHeight="1">
      <c r="B181" s="183"/>
      <c r="C181" s="183"/>
      <c r="D181" s="183"/>
      <c r="E181" s="183"/>
      <c r="F181" s="183"/>
      <c r="G181" s="183"/>
      <c r="H181" s="183"/>
      <c r="I181" s="183"/>
      <c r="J181" s="183"/>
      <c r="K181" s="183"/>
      <c r="L181" s="183"/>
      <c r="M181" s="183"/>
      <c r="N181" s="183"/>
      <c r="O181" s="183"/>
      <c r="P181" s="183"/>
      <c r="Q181" s="183"/>
      <c r="R181" s="183"/>
      <c r="S181" s="183"/>
      <c r="T181" s="183"/>
      <c r="U181" s="183"/>
      <c r="V181" s="183"/>
      <c r="W181" s="183"/>
      <c r="X181" s="183"/>
      <c r="Y181" s="183"/>
      <c r="Z181" s="183"/>
      <c r="AA181" s="183"/>
      <c r="AB181" s="183"/>
    </row>
    <row r="182" spans="2:28" ht="15.75" customHeight="1">
      <c r="B182" s="183"/>
      <c r="C182" s="183"/>
      <c r="D182" s="183"/>
      <c r="E182" s="183"/>
      <c r="F182" s="183"/>
      <c r="G182" s="183"/>
      <c r="H182" s="183"/>
      <c r="I182" s="183"/>
      <c r="J182" s="183"/>
      <c r="K182" s="183"/>
      <c r="L182" s="183"/>
      <c r="M182" s="183"/>
      <c r="N182" s="183"/>
      <c r="O182" s="183"/>
      <c r="P182" s="183"/>
      <c r="Q182" s="183"/>
      <c r="R182" s="183"/>
      <c r="S182" s="183"/>
      <c r="T182" s="183"/>
      <c r="U182" s="183"/>
      <c r="V182" s="183"/>
      <c r="W182" s="183"/>
      <c r="X182" s="183"/>
      <c r="Y182" s="183"/>
      <c r="Z182" s="183"/>
      <c r="AA182" s="183"/>
      <c r="AB182" s="183"/>
    </row>
    <row r="183" spans="2:28" ht="15.75" customHeight="1">
      <c r="B183" s="183"/>
      <c r="C183" s="183"/>
      <c r="D183" s="183"/>
      <c r="E183" s="183"/>
      <c r="F183" s="183"/>
      <c r="G183" s="183"/>
      <c r="H183" s="183"/>
      <c r="I183" s="183"/>
      <c r="J183" s="183"/>
      <c r="K183" s="183"/>
      <c r="L183" s="183"/>
      <c r="M183" s="183"/>
      <c r="N183" s="183"/>
      <c r="O183" s="183"/>
      <c r="P183" s="183"/>
      <c r="Q183" s="183"/>
      <c r="R183" s="183"/>
      <c r="S183" s="183"/>
      <c r="T183" s="183"/>
      <c r="U183" s="183"/>
      <c r="V183" s="183"/>
      <c r="W183" s="183"/>
      <c r="X183" s="183"/>
      <c r="Y183" s="183"/>
      <c r="Z183" s="183"/>
      <c r="AA183" s="183"/>
      <c r="AB183" s="183"/>
    </row>
    <row r="184" spans="2:28" ht="15.75" customHeight="1">
      <c r="B184" s="183"/>
      <c r="C184" s="183"/>
      <c r="D184" s="183"/>
      <c r="E184" s="183"/>
      <c r="F184" s="183"/>
      <c r="G184" s="183"/>
      <c r="H184" s="183"/>
      <c r="I184" s="183"/>
      <c r="J184" s="183"/>
      <c r="K184" s="183"/>
      <c r="L184" s="183"/>
      <c r="M184" s="183"/>
      <c r="N184" s="183"/>
      <c r="O184" s="183"/>
      <c r="P184" s="183"/>
      <c r="Q184" s="183"/>
      <c r="R184" s="183"/>
      <c r="S184" s="183"/>
      <c r="T184" s="183"/>
      <c r="U184" s="183"/>
      <c r="V184" s="183"/>
      <c r="W184" s="183"/>
      <c r="X184" s="183"/>
      <c r="Y184" s="183"/>
      <c r="Z184" s="183"/>
      <c r="AA184" s="183"/>
      <c r="AB184" s="183"/>
    </row>
    <row r="185" spans="2:28" ht="15.75" customHeight="1">
      <c r="B185" s="183"/>
      <c r="C185" s="183"/>
      <c r="D185" s="183"/>
      <c r="E185" s="183"/>
      <c r="F185" s="183"/>
      <c r="G185" s="183"/>
      <c r="H185" s="183"/>
      <c r="I185" s="183"/>
      <c r="J185" s="183"/>
      <c r="K185" s="183"/>
      <c r="L185" s="183"/>
      <c r="M185" s="183"/>
      <c r="N185" s="183"/>
      <c r="O185" s="183"/>
      <c r="P185" s="183"/>
      <c r="Q185" s="183"/>
      <c r="R185" s="183"/>
      <c r="S185" s="183"/>
      <c r="T185" s="183"/>
      <c r="U185" s="183"/>
      <c r="V185" s="183"/>
      <c r="W185" s="183"/>
      <c r="X185" s="183"/>
      <c r="Y185" s="183"/>
      <c r="Z185" s="183"/>
      <c r="AA185" s="183"/>
      <c r="AB185" s="183"/>
    </row>
    <row r="186" spans="2:28" ht="15.75" customHeight="1">
      <c r="B186" s="183"/>
      <c r="C186" s="183"/>
      <c r="D186" s="183"/>
      <c r="E186" s="183"/>
      <c r="F186" s="183"/>
      <c r="G186" s="183"/>
      <c r="H186" s="183"/>
      <c r="I186" s="183"/>
      <c r="J186" s="183"/>
      <c r="K186" s="183"/>
      <c r="L186" s="183"/>
      <c r="M186" s="183"/>
      <c r="N186" s="183"/>
      <c r="O186" s="183"/>
      <c r="P186" s="183"/>
      <c r="Q186" s="183"/>
      <c r="R186" s="183"/>
      <c r="S186" s="183"/>
      <c r="T186" s="183"/>
      <c r="U186" s="183"/>
      <c r="V186" s="183"/>
      <c r="W186" s="183"/>
      <c r="X186" s="183"/>
      <c r="Y186" s="183"/>
      <c r="Z186" s="183"/>
      <c r="AA186" s="183"/>
      <c r="AB186" s="183"/>
    </row>
    <row r="187" spans="2:28" ht="15.75" customHeight="1">
      <c r="B187" s="183"/>
      <c r="C187" s="183"/>
      <c r="D187" s="183"/>
      <c r="E187" s="183"/>
      <c r="F187" s="183"/>
      <c r="G187" s="183"/>
      <c r="H187" s="183"/>
      <c r="I187" s="183"/>
      <c r="J187" s="183"/>
      <c r="K187" s="183"/>
      <c r="L187" s="183"/>
      <c r="M187" s="183"/>
      <c r="N187" s="183"/>
      <c r="O187" s="183"/>
      <c r="P187" s="183"/>
      <c r="Q187" s="183"/>
      <c r="R187" s="183"/>
      <c r="S187" s="183"/>
      <c r="T187" s="183"/>
      <c r="U187" s="183"/>
      <c r="V187" s="183"/>
      <c r="W187" s="183"/>
      <c r="X187" s="183"/>
      <c r="Y187" s="183"/>
      <c r="Z187" s="183"/>
      <c r="AA187" s="183"/>
      <c r="AB187" s="183"/>
    </row>
    <row r="188" spans="2:28" ht="15.75" customHeight="1">
      <c r="B188" s="183"/>
      <c r="C188" s="183"/>
      <c r="D188" s="183"/>
      <c r="E188" s="183"/>
      <c r="F188" s="183"/>
      <c r="G188" s="183"/>
      <c r="H188" s="183"/>
      <c r="I188" s="183"/>
      <c r="J188" s="183"/>
      <c r="K188" s="183"/>
      <c r="L188" s="183"/>
      <c r="M188" s="183"/>
      <c r="N188" s="183"/>
      <c r="O188" s="183"/>
      <c r="P188" s="183"/>
      <c r="Q188" s="183"/>
      <c r="R188" s="183"/>
      <c r="S188" s="183"/>
      <c r="T188" s="183"/>
      <c r="U188" s="183"/>
      <c r="V188" s="183"/>
      <c r="W188" s="183"/>
      <c r="X188" s="183"/>
      <c r="Y188" s="183"/>
      <c r="Z188" s="183"/>
      <c r="AA188" s="183"/>
      <c r="AB188" s="183"/>
    </row>
    <row r="189" spans="2:28" ht="15.75" customHeight="1">
      <c r="B189" s="183"/>
      <c r="C189" s="183"/>
      <c r="D189" s="183"/>
      <c r="E189" s="183"/>
      <c r="F189" s="183"/>
      <c r="G189" s="183"/>
    </row>
    <row r="190" spans="2:28" ht="15.75" customHeight="1">
      <c r="B190" s="183"/>
      <c r="C190" s="183"/>
      <c r="D190" s="183"/>
      <c r="E190" s="183"/>
      <c r="F190" s="183"/>
      <c r="G190" s="183"/>
    </row>
    <row r="191" spans="2:28" ht="15.75" customHeight="1">
      <c r="B191" s="183"/>
      <c r="C191" s="183"/>
      <c r="D191" s="183"/>
      <c r="E191" s="183"/>
      <c r="F191" s="183"/>
      <c r="G191" s="183"/>
    </row>
    <row r="192" spans="2:28" ht="15.75" customHeight="1">
      <c r="B192" s="183"/>
      <c r="C192" s="183"/>
      <c r="D192" s="183"/>
      <c r="E192" s="183"/>
      <c r="F192" s="183"/>
      <c r="G192" s="183"/>
    </row>
    <row r="193" spans="2:7" ht="15.75" customHeight="1">
      <c r="B193" s="183"/>
      <c r="C193" s="183"/>
      <c r="D193" s="183"/>
      <c r="E193" s="183"/>
      <c r="F193" s="183"/>
      <c r="G193" s="183"/>
    </row>
    <row r="194" spans="2:7" ht="15.75" customHeight="1">
      <c r="B194" s="183"/>
      <c r="C194" s="183"/>
      <c r="D194" s="183"/>
      <c r="E194" s="183"/>
      <c r="F194" s="183"/>
      <c r="G194" s="183"/>
    </row>
    <row r="195" spans="2:7" ht="15.75" customHeight="1">
      <c r="B195" s="183"/>
      <c r="C195" s="183"/>
      <c r="D195" s="183"/>
      <c r="E195" s="183"/>
      <c r="F195" s="183"/>
      <c r="G195" s="183"/>
    </row>
    <row r="196" spans="2:7" ht="15.75" customHeight="1">
      <c r="B196" s="183"/>
      <c r="C196" s="183"/>
      <c r="D196" s="183"/>
      <c r="E196" s="183"/>
      <c r="F196" s="183"/>
      <c r="G196" s="183"/>
    </row>
    <row r="197" spans="2:7" ht="15.75" customHeight="1">
      <c r="B197" s="183"/>
      <c r="C197" s="183"/>
      <c r="D197" s="183"/>
      <c r="E197" s="183"/>
      <c r="F197" s="183"/>
      <c r="G197" s="183"/>
    </row>
    <row r="198" spans="2:7" ht="15.75" customHeight="1">
      <c r="B198" s="183"/>
      <c r="C198" s="183"/>
      <c r="D198" s="183"/>
      <c r="E198" s="183"/>
      <c r="F198" s="183"/>
      <c r="G198" s="183"/>
    </row>
    <row r="199" spans="2:7" ht="15.75" customHeight="1">
      <c r="B199" s="183"/>
      <c r="C199" s="183"/>
      <c r="D199" s="183"/>
      <c r="E199" s="183"/>
      <c r="F199" s="183"/>
      <c r="G199" s="183"/>
    </row>
    <row r="200" spans="2:7" ht="15.75" customHeight="1">
      <c r="B200" s="183"/>
      <c r="C200" s="183"/>
      <c r="D200" s="183"/>
      <c r="E200" s="183"/>
      <c r="F200" s="183"/>
      <c r="G200" s="183"/>
    </row>
    <row r="201" spans="2:7" ht="15.75" customHeight="1"/>
    <row r="202" spans="2:7" ht="15.75" customHeight="1"/>
    <row r="203" spans="2:7" ht="15.75" customHeight="1"/>
    <row r="204" spans="2:7" ht="15.75" customHeight="1"/>
    <row r="205" spans="2:7" ht="15.75" customHeight="1"/>
    <row r="206" spans="2:7" ht="15.75" customHeight="1"/>
    <row r="207" spans="2:7" ht="15.75" customHeight="1"/>
    <row r="208" spans="2:7"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sheetData>
  <mergeCells count="32">
    <mergeCell ref="B148:E148"/>
    <mergeCell ref="B61:E62"/>
    <mergeCell ref="F135:F136"/>
    <mergeCell ref="B138:E138"/>
    <mergeCell ref="B147:E147"/>
    <mergeCell ref="B83:D83"/>
    <mergeCell ref="B84:E84"/>
    <mergeCell ref="B101:D101"/>
    <mergeCell ref="B102:E102"/>
    <mergeCell ref="B122:E123"/>
    <mergeCell ref="B124:E134"/>
    <mergeCell ref="D25:F25"/>
    <mergeCell ref="C27:F27"/>
    <mergeCell ref="B32:D32"/>
    <mergeCell ref="B33:E34"/>
    <mergeCell ref="B60:D60"/>
    <mergeCell ref="B150:E150"/>
    <mergeCell ref="B5:C6"/>
    <mergeCell ref="D5:E6"/>
    <mergeCell ref="B13:E13"/>
    <mergeCell ref="D14:E14"/>
    <mergeCell ref="B15:C15"/>
    <mergeCell ref="B16:E16"/>
    <mergeCell ref="E18:F18"/>
    <mergeCell ref="C18:D18"/>
    <mergeCell ref="B19:C19"/>
    <mergeCell ref="D19:E19"/>
    <mergeCell ref="B20:C20"/>
    <mergeCell ref="D20:E20"/>
    <mergeCell ref="D23:E23"/>
    <mergeCell ref="B24:C24"/>
    <mergeCell ref="B25:C25"/>
  </mergeCells>
  <phoneticPr fontId="9" type="noConversion"/>
  <hyperlinks>
    <hyperlink ref="B28" r:id="rId1" display="Click to visit the Greenhub Sustainable Events website for more information." xr:uid="{00000000-0004-0000-0000-000001000000}"/>
    <hyperlink ref="E32" location="'Part I - C - Help'!A1" display="Help" xr:uid="{00000000-0004-0000-0000-000002000000}"/>
    <hyperlink ref="E60" location="'Part II - F - Help'!A1" display="Help" xr:uid="{00000000-0004-0000-0000-000003000000}"/>
    <hyperlink ref="E83" location="'Part III - E - Help'!A1" display="Help" xr:uid="{00000000-0004-0000-0000-000004000000}"/>
    <hyperlink ref="E101" location="'Part IV - W - Help'!A1" display="Help" xr:uid="{00000000-0004-0000-0000-000005000000}"/>
    <hyperlink ref="B12" r:id="rId2" xr:uid="{00000000-0004-0000-0000-000000000000}"/>
  </hyperlinks>
  <printOptions horizontalCentered="1"/>
  <pageMargins left="0.25" right="0.25" top="0.75" bottom="0.75" header="0" footer="0"/>
  <pageSetup orientation="portrait" r:id="rId3"/>
  <drawing r:id="rId4"/>
  <tableParts count="5">
    <tablePart r:id="rId5"/>
    <tablePart r:id="rId6"/>
    <tablePart r:id="rId7"/>
    <tablePart r:id="rId8"/>
    <tablePart r:id="rId9"/>
  </tableParts>
  <extLst>
    <ext xmlns:x14="http://schemas.microsoft.com/office/spreadsheetml/2009/9/main" uri="{CCE6A557-97BC-4b89-ADB6-D9C93CAAB3DF}">
      <x14:dataValidations xmlns:xm="http://schemas.microsoft.com/office/excel/2006/main" count="27">
        <x14:dataValidation type="list" allowBlank="1" showErrorMessage="1" xr:uid="{00000000-0002-0000-0000-000000000000}">
          <x14:formula1>
            <xm:f>'Drop-down menu options'!$I$21:$I$25</xm:f>
          </x14:formula1>
          <xm:sqref>C77</xm:sqref>
        </x14:dataValidation>
        <x14:dataValidation type="list" allowBlank="1" showErrorMessage="1" xr:uid="{00000000-0002-0000-0000-000003000000}">
          <x14:formula1>
            <xm:f>'Drop-down menu options'!$J$11:$J$14</xm:f>
          </x14:formula1>
          <xm:sqref>C50</xm:sqref>
        </x14:dataValidation>
        <x14:dataValidation type="list" allowBlank="1" showErrorMessage="1" xr:uid="{00000000-0002-0000-0000-000004000000}">
          <x14:formula1>
            <xm:f>'Drop down menu options'!$A$48:$A$52</xm:f>
          </x14:formula1>
          <xm:sqref>C69:C71</xm:sqref>
        </x14:dataValidation>
        <x14:dataValidation type="list" allowBlank="1" showErrorMessage="1" xr:uid="{00000000-0002-0000-0000-000006000000}">
          <x14:formula1>
            <xm:f>'Drop-down menu options'!$H$21:$H$25</xm:f>
          </x14:formula1>
          <xm:sqref>C76</xm:sqref>
        </x14:dataValidation>
        <x14:dataValidation type="list" allowBlank="1" showErrorMessage="1" xr:uid="{00000000-0002-0000-0000-000007000000}">
          <x14:formula1>
            <xm:f>'Drop down menu options'!$A$32:$A$36</xm:f>
          </x14:formula1>
          <xm:sqref>C51</xm:sqref>
        </x14:dataValidation>
        <x14:dataValidation type="list" allowBlank="1" showErrorMessage="1" xr:uid="{00000000-0002-0000-0000-000008000000}">
          <x14:formula1>
            <xm:f>'Drop-down menu options'!$B$21:$B$24</xm:f>
          </x14:formula1>
          <xm:sqref>C66</xm:sqref>
        </x14:dataValidation>
        <x14:dataValidation type="list" allowBlank="1" showErrorMessage="1" xr:uid="{00000000-0002-0000-0000-00000A000000}">
          <x14:formula1>
            <xm:f>'Drop-down menu options'!$B$11:$B$14</xm:f>
          </x14:formula1>
          <xm:sqref>C36 C53 C42 C111:C112 C49 C109 C95:C96 C114:C116</xm:sqref>
        </x14:dataValidation>
        <x14:dataValidation type="list" allowBlank="1" showInputMessage="1" showErrorMessage="1" xr:uid="{00000000-0002-0000-0000-00000B000000}">
          <x14:formula1>
            <xm:f>'Drop down menu options'!$A$4:$A$9</xm:f>
          </x14:formula1>
          <xm:sqref>C46</xm:sqref>
        </x14:dataValidation>
        <x14:dataValidation type="list" allowBlank="1" showErrorMessage="1" xr:uid="{00000000-0002-0000-0000-00000C000000}">
          <x14:formula1>
            <xm:f>'Drop-down menu options'!$F$21:$F$26</xm:f>
          </x14:formula1>
          <xm:sqref>C73</xm:sqref>
        </x14:dataValidation>
        <x14:dataValidation type="list" allowBlank="1" showErrorMessage="1" xr:uid="{00000000-0002-0000-0000-00000D000000}">
          <x14:formula1>
            <xm:f>'Drop down menu options'!$A$54:$A$57</xm:f>
          </x14:formula1>
          <xm:sqref>C75</xm:sqref>
        </x14:dataValidation>
        <x14:dataValidation type="list" allowBlank="1" showErrorMessage="1" xr:uid="{00000000-0002-0000-0000-00000E000000}">
          <x14:formula1>
            <xm:f>'Drop down menu options'!$A$59:$A$62</xm:f>
          </x14:formula1>
          <xm:sqref>C106 C67 C94 C116 C108</xm:sqref>
        </x14:dataValidation>
        <x14:dataValidation type="list" allowBlank="1" showErrorMessage="1" xr:uid="{00000000-0002-0000-0000-00000F000000}">
          <x14:formula1>
            <xm:f>'Drop-down menu options'!$J$21:$J$25</xm:f>
          </x14:formula1>
          <xm:sqref>C78</xm:sqref>
        </x14:dataValidation>
        <x14:dataValidation type="list" allowBlank="1" showErrorMessage="1" xr:uid="{00000000-0002-0000-0000-000012000000}">
          <x14:formula1>
            <xm:f>'Drop-down menu options'!$C$11:$C$14</xm:f>
          </x14:formula1>
          <xm:sqref>C38</xm:sqref>
        </x14:dataValidation>
        <x14:dataValidation type="list" allowBlank="1" showInputMessage="1" showErrorMessage="1" xr:uid="{2BD1FDA3-B83C-4B6C-9773-373C5E5E05DD}">
          <x14:formula1>
            <xm:f>'Drop-down menu options'!$H$32:$H$35</xm:f>
          </x14:formula1>
          <xm:sqref>C90:C91</xm:sqref>
        </x14:dataValidation>
        <x14:dataValidation type="list" allowBlank="1" showInputMessage="1" showErrorMessage="1" xr:uid="{4BD27E12-212A-4D82-A062-6CFA343AE97D}">
          <x14:formula1>
            <xm:f>'Drop-down menu options'!$I$32:$I$35</xm:f>
          </x14:formula1>
          <xm:sqref>C91</xm:sqref>
        </x14:dataValidation>
        <x14:dataValidation type="list" allowBlank="1" showInputMessage="1" showErrorMessage="1" xr:uid="{92251F77-6DE2-413D-B33D-3930F0E4C408}">
          <x14:formula1>
            <xm:f>'Drop-down menu options'!$J$32:$J$35</xm:f>
          </x14:formula1>
          <xm:sqref>C89</xm:sqref>
        </x14:dataValidation>
        <x14:dataValidation type="list" allowBlank="1" showErrorMessage="1" xr:uid="{8BBAC1EF-3AF9-4933-9B7D-891A7DA3DBFA}">
          <x14:formula1>
            <xm:f>'Drop-down menu options'!$B$11:$B$13</xm:f>
          </x14:formula1>
          <xm:sqref>C37 C48 C55 C39:C40</xm:sqref>
        </x14:dataValidation>
        <x14:dataValidation type="list" allowBlank="1" showErrorMessage="1" xr:uid="{965F48A9-28C6-4CE3-BEAD-1C10967EF730}">
          <x14:formula1>
            <xm:f>'Drop down menu options'!$A$15:$A$17</xm:f>
          </x14:formula1>
          <xm:sqref>C54</xm:sqref>
        </x14:dataValidation>
        <x14:dataValidation type="list" allowBlank="1" showErrorMessage="1" xr:uid="{00000000-0002-0000-0000-000002000000}">
          <x14:formula1>
            <xm:f>'Drop-down menu options'!$E$21:$E$25</xm:f>
          </x14:formula1>
          <xm:sqref>C72</xm:sqref>
        </x14:dataValidation>
        <x14:dataValidation type="list" allowBlank="1" showErrorMessage="1" xr:uid="{7622B001-B33E-AA48-AD51-68B7E8262313}">
          <x14:formula1>
            <xm:f>'Drop down menu options'!$A$39:$A$41</xm:f>
          </x14:formula1>
          <xm:sqref>C39</xm:sqref>
        </x14:dataValidation>
        <x14:dataValidation type="list" allowBlank="1" showErrorMessage="1" xr:uid="{EB3AD85C-10D3-DB41-AD0C-9DD3222D2D97}">
          <x14:formula1>
            <xm:f>'Drop down menu options'!$A$64:$A$69</xm:f>
          </x14:formula1>
          <xm:sqref>C68</xm:sqref>
        </x14:dataValidation>
        <x14:dataValidation type="list" allowBlank="1" showErrorMessage="1" xr:uid="{F4A34A42-DE79-4443-AFFD-8E15F2DD7077}">
          <x14:formula1>
            <xm:f>'Drop down menu options'!$A$71:$A$74</xm:f>
          </x14:formula1>
          <xm:sqref>C93 C87 C90:C91</xm:sqref>
        </x14:dataValidation>
        <x14:dataValidation type="list" allowBlank="1" showErrorMessage="1" xr:uid="{FDCB6721-C4DD-8E43-AF50-5481BDBE4E06}">
          <x14:formula1>
            <xm:f>'Drop down menu options'!$A$59:$A$61</xm:f>
          </x14:formula1>
          <xm:sqref>C88:C89</xm:sqref>
        </x14:dataValidation>
        <x14:dataValidation type="list" allowBlank="1" showErrorMessage="1" xr:uid="{00000000-0002-0000-0000-000011000000}">
          <x14:formula1>
            <xm:f>'Drop down menu options'!$A$76:$A$80</xm:f>
          </x14:formula1>
          <xm:sqref>C107</xm:sqref>
        </x14:dataValidation>
        <x14:dataValidation type="list" allowBlank="1" showInputMessage="1" showErrorMessage="1" xr:uid="{B24EC6F7-4164-9248-9BC6-90568CDCE0F1}">
          <x14:formula1>
            <xm:f>'Drop down menu options'!$A$71:$A$73</xm:f>
          </x14:formula1>
          <xm:sqref>C105</xm:sqref>
        </x14:dataValidation>
        <x14:dataValidation type="list" allowBlank="1" showErrorMessage="1" xr:uid="{00000000-0002-0000-0000-000005000000}">
          <x14:formula1>
            <xm:f>'Drop down menu options'!$A$27:$A$29</xm:f>
          </x14:formula1>
          <xm:sqref>C44:C47</xm:sqref>
        </x14:dataValidation>
        <x14:dataValidation type="list" allowBlank="1" showErrorMessage="1" xr:uid="{48B0953B-A809-40A4-BE1E-5B7C44DDEB22}">
          <x14:formula1>
            <xm:f>'Drop down menu options'!A83:A85</xm:f>
          </x14:formula1>
          <xm:sqref>C64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57E5E-DF51-436E-B26D-EFA1EC5DED55}">
  <sheetPr codeName="Sheet2"/>
  <dimension ref="A1:A85"/>
  <sheetViews>
    <sheetView topLeftCell="A70" workbookViewId="0">
      <selection activeCell="A74" sqref="A74"/>
    </sheetView>
  </sheetViews>
  <sheetFormatPr baseColWidth="10" defaultColWidth="8.85546875" defaultRowHeight="16"/>
  <sheetData>
    <row r="1" spans="1:1">
      <c r="A1" s="13" t="s">
        <v>179</v>
      </c>
    </row>
    <row r="3" spans="1:1">
      <c r="A3" s="13" t="s">
        <v>180</v>
      </c>
    </row>
    <row r="4" spans="1:1">
      <c r="A4" s="13" t="s">
        <v>38</v>
      </c>
    </row>
    <row r="5" spans="1:1">
      <c r="A5" s="13" t="s">
        <v>181</v>
      </c>
    </row>
    <row r="6" spans="1:1">
      <c r="A6" s="13" t="s">
        <v>182</v>
      </c>
    </row>
    <row r="7" spans="1:1">
      <c r="A7" s="13" t="s">
        <v>183</v>
      </c>
    </row>
    <row r="8" spans="1:1">
      <c r="A8" s="13" t="s">
        <v>184</v>
      </c>
    </row>
    <row r="9" spans="1:1">
      <c r="A9" s="13" t="s">
        <v>185</v>
      </c>
    </row>
    <row r="11" spans="1:1">
      <c r="A11" s="13" t="s">
        <v>186</v>
      </c>
    </row>
    <row r="12" spans="1:1">
      <c r="A12" s="13" t="s">
        <v>38</v>
      </c>
    </row>
    <row r="14" spans="1:1">
      <c r="A14" t="s">
        <v>187</v>
      </c>
    </row>
    <row r="15" spans="1:1">
      <c r="A15" t="s">
        <v>38</v>
      </c>
    </row>
    <row r="16" spans="1:1">
      <c r="A16" t="s">
        <v>34</v>
      </c>
    </row>
    <row r="17" spans="1:1">
      <c r="A17" t="s">
        <v>188</v>
      </c>
    </row>
    <row r="20" spans="1:1">
      <c r="A20" t="s">
        <v>85</v>
      </c>
    </row>
    <row r="21" spans="1:1">
      <c r="A21" t="s">
        <v>38</v>
      </c>
    </row>
    <row r="22" spans="1:1">
      <c r="A22" t="s">
        <v>34</v>
      </c>
    </row>
    <row r="23" spans="1:1">
      <c r="A23" t="s">
        <v>188</v>
      </c>
    </row>
    <row r="26" spans="1:1">
      <c r="A26" s="13" t="s">
        <v>189</v>
      </c>
    </row>
    <row r="27" spans="1:1">
      <c r="A27" s="13" t="s">
        <v>38</v>
      </c>
    </row>
    <row r="28" spans="1:1">
      <c r="A28" s="13" t="s">
        <v>34</v>
      </c>
    </row>
    <row r="29" spans="1:1">
      <c r="A29" s="13" t="s">
        <v>188</v>
      </c>
    </row>
    <row r="30" spans="1:1">
      <c r="A30" s="13"/>
    </row>
    <row r="31" spans="1:1">
      <c r="A31" s="13" t="s">
        <v>190</v>
      </c>
    </row>
    <row r="32" spans="1:1">
      <c r="A32" s="13" t="s">
        <v>38</v>
      </c>
    </row>
    <row r="33" spans="1:1">
      <c r="A33" s="13" t="s">
        <v>34</v>
      </c>
    </row>
    <row r="34" spans="1:1">
      <c r="A34" s="13" t="s">
        <v>188</v>
      </c>
    </row>
    <row r="35" spans="1:1">
      <c r="A35" s="13" t="s">
        <v>184</v>
      </c>
    </row>
    <row r="36" spans="1:1">
      <c r="A36" s="13" t="s">
        <v>191</v>
      </c>
    </row>
    <row r="38" spans="1:1">
      <c r="A38" s="13" t="s">
        <v>192</v>
      </c>
    </row>
    <row r="39" spans="1:1">
      <c r="A39" s="13" t="s">
        <v>38</v>
      </c>
    </row>
    <row r="40" spans="1:1">
      <c r="A40" s="13" t="s">
        <v>34</v>
      </c>
    </row>
    <row r="41" spans="1:1">
      <c r="A41" s="13" t="s">
        <v>188</v>
      </c>
    </row>
    <row r="43" spans="1:1">
      <c r="A43" s="13" t="s">
        <v>193</v>
      </c>
    </row>
    <row r="44" spans="1:1">
      <c r="A44" s="13" t="s">
        <v>38</v>
      </c>
    </row>
    <row r="45" spans="1:1">
      <c r="A45" s="13" t="s">
        <v>34</v>
      </c>
    </row>
    <row r="46" spans="1:1">
      <c r="A46" s="13" t="s">
        <v>188</v>
      </c>
    </row>
    <row r="48" spans="1:1">
      <c r="A48" s="13" t="s">
        <v>38</v>
      </c>
    </row>
    <row r="49" spans="1:1">
      <c r="A49" s="13" t="s">
        <v>181</v>
      </c>
    </row>
    <row r="50" spans="1:1">
      <c r="A50" s="13" t="s">
        <v>184</v>
      </c>
    </row>
    <row r="51" spans="1:1">
      <c r="A51" s="13" t="s">
        <v>194</v>
      </c>
    </row>
    <row r="52" spans="1:1">
      <c r="A52" s="13" t="s">
        <v>191</v>
      </c>
    </row>
    <row r="54" spans="1:1">
      <c r="A54" s="13" t="s">
        <v>38</v>
      </c>
    </row>
    <row r="55" spans="1:1">
      <c r="A55" s="13" t="s">
        <v>195</v>
      </c>
    </row>
    <row r="56" spans="1:1">
      <c r="A56" s="13" t="s">
        <v>196</v>
      </c>
    </row>
    <row r="57" spans="1:1">
      <c r="A57" s="13" t="s">
        <v>191</v>
      </c>
    </row>
    <row r="59" spans="1:1">
      <c r="A59" s="13" t="s">
        <v>38</v>
      </c>
    </row>
    <row r="60" spans="1:1">
      <c r="A60" s="13" t="s">
        <v>34</v>
      </c>
    </row>
    <row r="61" spans="1:1">
      <c r="A61" s="13" t="s">
        <v>188</v>
      </c>
    </row>
    <row r="62" spans="1:1">
      <c r="A62" s="13" t="s">
        <v>191</v>
      </c>
    </row>
    <row r="64" spans="1:1">
      <c r="A64" s="13" t="s">
        <v>38</v>
      </c>
    </row>
    <row r="65" spans="1:1">
      <c r="A65" s="13" t="s">
        <v>197</v>
      </c>
    </row>
    <row r="66" spans="1:1">
      <c r="A66" s="13" t="s">
        <v>198</v>
      </c>
    </row>
    <row r="67" spans="1:1">
      <c r="A67" s="13" t="s">
        <v>199</v>
      </c>
    </row>
    <row r="68" spans="1:1">
      <c r="A68" s="13" t="s">
        <v>185</v>
      </c>
    </row>
    <row r="69" spans="1:1">
      <c r="A69" s="13" t="s">
        <v>191</v>
      </c>
    </row>
    <row r="71" spans="1:1">
      <c r="A71" s="13" t="s">
        <v>38</v>
      </c>
    </row>
    <row r="72" spans="1:1">
      <c r="A72" s="13" t="s">
        <v>34</v>
      </c>
    </row>
    <row r="73" spans="1:1">
      <c r="A73" s="13" t="s">
        <v>188</v>
      </c>
    </row>
    <row r="74" spans="1:1">
      <c r="A74" s="13" t="s">
        <v>200</v>
      </c>
    </row>
    <row r="76" spans="1:1">
      <c r="A76" s="13" t="s">
        <v>38</v>
      </c>
    </row>
    <row r="77" spans="1:1">
      <c r="A77" s="13" t="s">
        <v>201</v>
      </c>
    </row>
    <row r="78" spans="1:1">
      <c r="A78" s="13" t="s">
        <v>202</v>
      </c>
    </row>
    <row r="79" spans="1:1">
      <c r="A79" s="13" t="s">
        <v>185</v>
      </c>
    </row>
    <row r="80" spans="1:1">
      <c r="A80" s="13" t="s">
        <v>191</v>
      </c>
    </row>
    <row r="82" spans="1:1">
      <c r="A82" s="13" t="s">
        <v>203</v>
      </c>
    </row>
    <row r="83" spans="1:1">
      <c r="A83" s="13" t="s">
        <v>38</v>
      </c>
    </row>
    <row r="84" spans="1:1">
      <c r="A84" s="13" t="s">
        <v>34</v>
      </c>
    </row>
    <row r="85" spans="1:1">
      <c r="A85" s="13" t="s">
        <v>188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X1000"/>
  <sheetViews>
    <sheetView workbookViewId="0"/>
  </sheetViews>
  <sheetFormatPr baseColWidth="10" defaultColWidth="11.140625" defaultRowHeight="15" customHeight="1"/>
  <cols>
    <col min="1" max="3" width="8.85546875" customWidth="1"/>
    <col min="4" max="4" width="11" customWidth="1"/>
    <col min="5" max="50" width="8.85546875" customWidth="1"/>
  </cols>
  <sheetData>
    <row r="1" spans="1:50" ht="16">
      <c r="A1" s="1" t="s">
        <v>8</v>
      </c>
      <c r="B1" s="1" t="s">
        <v>9</v>
      </c>
      <c r="C1" s="1" t="s">
        <v>10</v>
      </c>
      <c r="D1" s="1" t="s">
        <v>11</v>
      </c>
      <c r="E1" s="1" t="s">
        <v>204</v>
      </c>
      <c r="F1" s="1" t="s">
        <v>13</v>
      </c>
      <c r="G1" s="1" t="s">
        <v>15</v>
      </c>
      <c r="H1" s="1" t="s">
        <v>16</v>
      </c>
      <c r="I1" s="1" t="s">
        <v>17</v>
      </c>
      <c r="J1" s="1" t="s">
        <v>18</v>
      </c>
      <c r="K1" s="1" t="s">
        <v>32</v>
      </c>
      <c r="L1" s="1" t="s">
        <v>205</v>
      </c>
      <c r="M1" s="1" t="s">
        <v>206</v>
      </c>
      <c r="N1" s="1" t="s">
        <v>207</v>
      </c>
      <c r="O1" s="1" t="s">
        <v>44</v>
      </c>
      <c r="P1" s="1" t="s">
        <v>47</v>
      </c>
      <c r="Q1" s="1" t="s">
        <v>49</v>
      </c>
      <c r="R1" s="1" t="s">
        <v>51</v>
      </c>
      <c r="S1" s="1" t="s">
        <v>53</v>
      </c>
      <c r="T1" s="1" t="s">
        <v>54</v>
      </c>
      <c r="U1" s="1" t="s">
        <v>56</v>
      </c>
      <c r="V1" s="1" t="s">
        <v>58</v>
      </c>
      <c r="W1" s="1" t="s">
        <v>60</v>
      </c>
      <c r="X1" s="1" t="s">
        <v>73</v>
      </c>
      <c r="Y1" s="1" t="s">
        <v>75</v>
      </c>
      <c r="Z1" s="1" t="s">
        <v>77</v>
      </c>
      <c r="AA1" s="1" t="s">
        <v>79</v>
      </c>
      <c r="AB1" s="1" t="s">
        <v>81</v>
      </c>
      <c r="AC1" s="1" t="s">
        <v>83</v>
      </c>
      <c r="AD1" s="1" t="s">
        <v>85</v>
      </c>
      <c r="AE1" s="1" t="s">
        <v>87</v>
      </c>
      <c r="AF1" s="1" t="s">
        <v>89</v>
      </c>
      <c r="AG1" s="1" t="s">
        <v>92</v>
      </c>
      <c r="AH1" s="1" t="s">
        <v>94</v>
      </c>
      <c r="AI1" s="1" t="s">
        <v>105</v>
      </c>
      <c r="AJ1" s="1" t="s">
        <v>107</v>
      </c>
      <c r="AK1" s="1" t="s">
        <v>109</v>
      </c>
      <c r="AL1" s="1" t="s">
        <v>111</v>
      </c>
      <c r="AM1" s="1" t="s">
        <v>113</v>
      </c>
      <c r="AN1" s="1" t="s">
        <v>116</v>
      </c>
      <c r="AO1" s="1" t="s">
        <v>208</v>
      </c>
      <c r="AP1" s="1" t="s">
        <v>209</v>
      </c>
      <c r="AQ1" s="1" t="s">
        <v>210</v>
      </c>
      <c r="AR1" s="1" t="s">
        <v>211</v>
      </c>
      <c r="AS1" s="1" t="s">
        <v>212</v>
      </c>
      <c r="AT1" s="1" t="s">
        <v>213</v>
      </c>
      <c r="AU1" s="1" t="s">
        <v>214</v>
      </c>
      <c r="AV1" s="1" t="s">
        <v>215</v>
      </c>
      <c r="AW1" s="1" t="s">
        <v>216</v>
      </c>
      <c r="AX1" s="1" t="s">
        <v>171</v>
      </c>
    </row>
    <row r="2" spans="1:50" ht="16">
      <c r="A2" s="1">
        <f>'Certification Checklist'!B16</f>
        <v>0</v>
      </c>
      <c r="B2" s="1">
        <f>'Certification Checklist'!B18</f>
        <v>0</v>
      </c>
      <c r="C2" s="2">
        <f>'Certification Checklist'!C18:D18</f>
        <v>0</v>
      </c>
      <c r="D2" s="3">
        <f>'Certification Checklist'!E18</f>
        <v>0</v>
      </c>
      <c r="E2" s="1">
        <f>'Certification Checklist'!B20</f>
        <v>0</v>
      </c>
      <c r="F2" s="1">
        <f>'Certification Checklist'!D20</f>
        <v>0</v>
      </c>
      <c r="G2" s="1">
        <f>'Certification Checklist'!B25</f>
        <v>0</v>
      </c>
      <c r="H2" s="1">
        <f>'Certification Checklist'!D25</f>
        <v>0</v>
      </c>
      <c r="I2" s="1">
        <f>'Certification Checklist'!B27</f>
        <v>0</v>
      </c>
      <c r="J2" s="4">
        <f>'Certification Checklist'!C27</f>
        <v>0</v>
      </c>
      <c r="K2" s="1" t="str">
        <f>'Certification Checklist'!C37</f>
        <v>Choose answer</v>
      </c>
      <c r="L2" s="1" t="str">
        <f>'Certification Checklist'!C38</f>
        <v>Choose answer</v>
      </c>
      <c r="M2" s="1" t="str">
        <f>'Certification Checklist'!C40</f>
        <v>Choose answer</v>
      </c>
      <c r="N2" s="5" t="str">
        <f>'Certification Checklist'!C42</f>
        <v>Choose answer</v>
      </c>
      <c r="O2" s="1" t="str">
        <f>'Certification Checklist'!C46</f>
        <v>Choose answer</v>
      </c>
      <c r="P2" s="1" t="e">
        <f>'Certification Checklist'!#REF!</f>
        <v>#REF!</v>
      </c>
      <c r="Q2" s="1" t="str">
        <f>'Certification Checklist'!C48</f>
        <v>Choose answer</v>
      </c>
      <c r="R2" s="1" t="str">
        <f>'Certification Checklist'!C44</f>
        <v>Choose answer</v>
      </c>
      <c r="S2" s="1" t="str">
        <f>'Certification Checklist'!C50</f>
        <v>Choose answer</v>
      </c>
      <c r="T2" s="1" t="str">
        <f>'Certification Checklist'!C39</f>
        <v>Choose answer</v>
      </c>
      <c r="U2" s="1" t="str">
        <f>'Certification Checklist'!C51</f>
        <v>Choose answer</v>
      </c>
      <c r="V2" s="1" t="str">
        <f>'Certification Checklist'!C53</f>
        <v>Choose answer</v>
      </c>
      <c r="W2" s="1" t="str">
        <f>'Certification Checklist'!C54</f>
        <v>Choose answer</v>
      </c>
      <c r="X2" s="1" t="str">
        <f>'Certification Checklist'!C66</f>
        <v>Choose answer</v>
      </c>
      <c r="Y2" s="1" t="str">
        <f>'Certification Checklist'!C69</f>
        <v>Choose answer</v>
      </c>
      <c r="Z2" s="1" t="str">
        <f>'Certification Checklist'!C71</f>
        <v>Choose answer</v>
      </c>
      <c r="AA2" s="1" t="str">
        <f>'Certification Checklist'!C72</f>
        <v>Choose answer</v>
      </c>
      <c r="AB2" s="1" t="e">
        <f>'Certification Checklist'!#REF!</f>
        <v>#REF!</v>
      </c>
      <c r="AC2" s="1" t="str">
        <f>'Certification Checklist'!C75</f>
        <v>Choose answer</v>
      </c>
      <c r="AD2" s="1" t="str">
        <f>'Certification Checklist'!C76</f>
        <v>Choose answer</v>
      </c>
      <c r="AE2" s="1" t="str">
        <f>'Certification Checklist'!C77</f>
        <v>Choose answer</v>
      </c>
      <c r="AF2" s="1" t="str">
        <f>'Certification Checklist'!C78</f>
        <v>Choose answer</v>
      </c>
      <c r="AG2" s="1" t="e">
        <f>'Certification Checklist'!#REF!</f>
        <v>#REF!</v>
      </c>
      <c r="AH2" s="1" t="e">
        <f>'Certification Checklist'!#REF!</f>
        <v>#REF!</v>
      </c>
      <c r="AI2" s="1" t="str">
        <f>'Certification Checklist'!C87</f>
        <v>Choose answer</v>
      </c>
      <c r="AJ2" s="1" t="e">
        <f>'Certification Checklist'!#REF!</f>
        <v>#REF!</v>
      </c>
      <c r="AK2" s="1" t="str">
        <f>'Certification Checklist'!C93</f>
        <v>Choose answer</v>
      </c>
      <c r="AL2" s="1" t="str">
        <f>'Certification Checklist'!C94</f>
        <v>Choose answer</v>
      </c>
      <c r="AM2" s="1" t="str">
        <f>'Certification Checklist'!C95</f>
        <v>Choose answer</v>
      </c>
      <c r="AN2" s="1" t="str">
        <f>'Certification Checklist'!C96</f>
        <v>Choose answer</v>
      </c>
      <c r="AO2" s="1" t="e">
        <f>'Certification Checklist'!#REF!</f>
        <v>#REF!</v>
      </c>
      <c r="AP2" s="1" t="str">
        <f>'Certification Checklist'!C106</f>
        <v>Choose answer</v>
      </c>
      <c r="AQ2" s="1" t="str">
        <f>'Certification Checklist'!C107</f>
        <v>Choose answer</v>
      </c>
      <c r="AR2" s="1" t="str">
        <f>'Certification Checklist'!C109</f>
        <v>Choose answer</v>
      </c>
      <c r="AS2" s="1" t="e">
        <f>'Certification Checklist'!#REF!</f>
        <v>#REF!</v>
      </c>
      <c r="AT2" s="1" t="str">
        <f>'Certification Checklist'!C111</f>
        <v>Choose answer</v>
      </c>
      <c r="AU2" s="1" t="str">
        <f>'Certification Checklist'!C112</f>
        <v>Choose answer</v>
      </c>
      <c r="AV2" s="1" t="str">
        <f>'Certification Checklist'!C114</f>
        <v>Choose answer</v>
      </c>
      <c r="AW2" s="1" t="str">
        <f>'Certification Checklist'!C115</f>
        <v>Choose answer</v>
      </c>
      <c r="AX2" s="1">
        <f>'Certification Checklist'!B124</f>
        <v>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A4244F"/>
  </sheetPr>
  <dimension ref="B1:F999"/>
  <sheetViews>
    <sheetView showGridLines="0" topLeftCell="A22" zoomScale="90" zoomScaleNormal="90" workbookViewId="0">
      <selection activeCell="B27" sqref="B27"/>
    </sheetView>
  </sheetViews>
  <sheetFormatPr baseColWidth="10" defaultColWidth="11.140625" defaultRowHeight="15" customHeight="1"/>
  <cols>
    <col min="1" max="1" width="9.5703125" style="13" customWidth="1"/>
    <col min="2" max="2" width="8.5703125" style="13" customWidth="1"/>
    <col min="3" max="3" width="121.140625" style="13" customWidth="1"/>
    <col min="4" max="4" width="52.42578125" style="13" customWidth="1"/>
    <col min="5" max="26" width="11" style="13" customWidth="1"/>
    <col min="27" max="16384" width="11.140625" style="13"/>
  </cols>
  <sheetData>
    <row r="1" spans="2:6" ht="8.75" customHeight="1"/>
    <row r="2" spans="2:6" ht="66.5" customHeight="1"/>
    <row r="3" spans="2:6" ht="16">
      <c r="C3" s="162" t="s">
        <v>217</v>
      </c>
    </row>
    <row r="4" spans="2:6" ht="16">
      <c r="C4" s="162" t="s">
        <v>218</v>
      </c>
    </row>
    <row r="5" spans="2:6" ht="16"/>
    <row r="6" spans="2:6" ht="16"/>
    <row r="7" spans="2:6" ht="31.5" customHeight="1">
      <c r="B7" s="90" t="s">
        <v>219</v>
      </c>
      <c r="C7" s="50"/>
    </row>
    <row r="8" spans="2:6" ht="36" customHeight="1">
      <c r="B8" s="305" t="s">
        <v>21</v>
      </c>
      <c r="C8" s="265"/>
      <c r="D8" s="51"/>
      <c r="E8" s="51"/>
      <c r="F8" s="51"/>
    </row>
    <row r="9" spans="2:6" ht="24" customHeight="1">
      <c r="B9" s="306" t="s">
        <v>220</v>
      </c>
      <c r="C9" s="265"/>
      <c r="D9" s="52"/>
    </row>
    <row r="10" spans="2:6" ht="32" customHeight="1">
      <c r="B10" s="53" t="s">
        <v>221</v>
      </c>
      <c r="C10" s="54" t="s">
        <v>222</v>
      </c>
      <c r="D10" s="55"/>
    </row>
    <row r="11" spans="2:6" ht="30" customHeight="1">
      <c r="B11" s="56" t="s">
        <v>36</v>
      </c>
      <c r="C11" s="57" t="s">
        <v>223</v>
      </c>
      <c r="D11" s="55"/>
    </row>
    <row r="12" spans="2:6" ht="48" customHeight="1">
      <c r="B12" s="53" t="s">
        <v>39</v>
      </c>
      <c r="C12" s="54" t="s">
        <v>224</v>
      </c>
      <c r="D12" s="55"/>
    </row>
    <row r="13" spans="2:6" ht="33" customHeight="1">
      <c r="B13" s="56" t="s">
        <v>41</v>
      </c>
      <c r="C13" s="57" t="s">
        <v>225</v>
      </c>
      <c r="D13" s="55"/>
    </row>
    <row r="14" spans="2:6" ht="34">
      <c r="B14" s="53" t="s">
        <v>44</v>
      </c>
      <c r="C14" s="54" t="s">
        <v>226</v>
      </c>
      <c r="D14" s="58"/>
    </row>
    <row r="15" spans="2:6" ht="17">
      <c r="B15" s="53"/>
      <c r="C15" s="251" t="s">
        <v>227</v>
      </c>
      <c r="D15" s="55"/>
    </row>
    <row r="16" spans="2:6" ht="18" customHeight="1">
      <c r="B16" s="56" t="s">
        <v>47</v>
      </c>
      <c r="C16" s="57" t="s">
        <v>228</v>
      </c>
      <c r="D16" s="55"/>
    </row>
    <row r="17" spans="2:4" ht="34">
      <c r="B17" s="53" t="s">
        <v>49</v>
      </c>
      <c r="C17" s="54" t="s">
        <v>229</v>
      </c>
      <c r="D17" s="55"/>
    </row>
    <row r="18" spans="2:4" ht="17">
      <c r="B18" s="53"/>
      <c r="C18" s="251" t="s">
        <v>230</v>
      </c>
      <c r="D18" s="55"/>
    </row>
    <row r="19" spans="2:4" ht="34">
      <c r="B19" s="59" t="s">
        <v>51</v>
      </c>
      <c r="C19" s="252" t="s">
        <v>231</v>
      </c>
      <c r="D19" s="55"/>
    </row>
    <row r="20" spans="2:4" ht="33.75" customHeight="1">
      <c r="B20" s="60" t="s">
        <v>53</v>
      </c>
      <c r="C20" s="61" t="s">
        <v>232</v>
      </c>
      <c r="D20" s="55"/>
    </row>
    <row r="21" spans="2:4" ht="34.25" customHeight="1">
      <c r="B21" s="59" t="s">
        <v>54</v>
      </c>
      <c r="C21" s="62" t="s">
        <v>233</v>
      </c>
      <c r="D21" s="55"/>
    </row>
    <row r="22" spans="2:4" ht="38" customHeight="1">
      <c r="B22" s="60" t="s">
        <v>56</v>
      </c>
      <c r="C22" s="61" t="s">
        <v>234</v>
      </c>
      <c r="D22" s="55"/>
    </row>
    <row r="23" spans="2:4" ht="47.75" customHeight="1">
      <c r="B23" s="59" t="s">
        <v>58</v>
      </c>
      <c r="C23" s="62" t="s">
        <v>235</v>
      </c>
      <c r="D23" s="55"/>
    </row>
    <row r="24" spans="2:4" ht="31.25" customHeight="1">
      <c r="B24" s="60" t="s">
        <v>60</v>
      </c>
      <c r="C24" s="61" t="s">
        <v>236</v>
      </c>
    </row>
    <row r="25" spans="2:4" ht="32" customHeight="1">
      <c r="B25" s="59" t="s">
        <v>237</v>
      </c>
      <c r="C25" s="62" t="s">
        <v>238</v>
      </c>
    </row>
    <row r="26" spans="2:4" ht="47.75" customHeight="1">
      <c r="B26" s="60" t="s">
        <v>63</v>
      </c>
      <c r="C26" s="63" t="s">
        <v>239</v>
      </c>
    </row>
    <row r="27" spans="2:4" ht="15.75" customHeight="1">
      <c r="B27" s="10"/>
      <c r="C27" s="26"/>
    </row>
    <row r="28" spans="2:4" ht="15.75" customHeight="1">
      <c r="B28" s="253"/>
      <c r="C28" s="236"/>
    </row>
    <row r="29" spans="2:4" ht="15.75" customHeight="1">
      <c r="B29" s="253"/>
      <c r="C29" s="236"/>
    </row>
    <row r="30" spans="2:4" ht="15.75" customHeight="1">
      <c r="B30" s="253"/>
      <c r="C30" s="236"/>
    </row>
    <row r="31" spans="2:4" ht="15.75" customHeight="1">
      <c r="B31" s="10"/>
      <c r="C31" s="26"/>
    </row>
    <row r="32" spans="2:4" ht="15.75" customHeight="1">
      <c r="B32" s="253"/>
      <c r="C32" s="10"/>
    </row>
    <row r="33" spans="2:3" ht="15.75" customHeight="1">
      <c r="B33" s="253"/>
      <c r="C33" s="26"/>
    </row>
    <row r="34" spans="2:3" ht="15.75" customHeight="1">
      <c r="B34" s="253"/>
      <c r="C34" s="10"/>
    </row>
    <row r="35" spans="2:3" ht="15.75" customHeight="1">
      <c r="B35" s="253"/>
      <c r="C35" s="10"/>
    </row>
    <row r="36" spans="2:3" ht="15.75" customHeight="1">
      <c r="B36" s="253"/>
      <c r="C36" s="27"/>
    </row>
    <row r="37" spans="2:3" ht="15.75" customHeight="1">
      <c r="B37" s="253"/>
      <c r="C37" s="27"/>
    </row>
    <row r="38" spans="2:3" ht="15.75" customHeight="1">
      <c r="B38" s="254"/>
      <c r="C38" s="10"/>
    </row>
    <row r="39" spans="2:3" ht="15.75" customHeight="1">
      <c r="B39" s="253"/>
      <c r="C39" s="10"/>
    </row>
    <row r="40" spans="2:3" ht="15.75" customHeight="1">
      <c r="B40" s="255"/>
      <c r="C40" s="10"/>
    </row>
    <row r="41" spans="2:3" ht="15.75" customHeight="1">
      <c r="B41" s="253"/>
      <c r="C41" s="10"/>
    </row>
    <row r="42" spans="2:3" ht="15.75" customHeight="1">
      <c r="B42" s="10"/>
      <c r="C42" s="26"/>
    </row>
    <row r="43" spans="2:3" ht="15.75" customHeight="1">
      <c r="B43" s="253"/>
      <c r="C43" s="10"/>
    </row>
    <row r="44" spans="2:3" ht="15.75" customHeight="1">
      <c r="B44" s="253"/>
      <c r="C44" s="10"/>
    </row>
    <row r="45" spans="2:3" ht="15.75" customHeight="1">
      <c r="B45" s="253"/>
      <c r="C45" s="10"/>
    </row>
    <row r="46" spans="2:3" ht="15.75" customHeight="1"/>
    <row r="47" spans="2:3" ht="15.75" customHeight="1"/>
    <row r="48" spans="2:3"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2">
    <mergeCell ref="B8:C8"/>
    <mergeCell ref="B9:C9"/>
  </mergeCells>
  <phoneticPr fontId="9" type="noConversion"/>
  <hyperlinks>
    <hyperlink ref="C3" location="'Certification Checklist'!A1" display="Return to Checklist" xr:uid="{00000000-0004-0000-0200-000000000000}"/>
    <hyperlink ref="C4" r:id="rId1" xr:uid="{00000000-0004-0000-0200-000001000000}"/>
    <hyperlink ref="C15" r:id="rId2" xr:uid="{00000000-0004-0000-0200-000002000000}"/>
    <hyperlink ref="C18" r:id="rId3" xr:uid="{00000000-0004-0000-0200-000003000000}"/>
  </hyperlinks>
  <pageMargins left="0.75" right="0.75" top="1" bottom="1" header="0" footer="0"/>
  <pageSetup orientation="portrait"/>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4F87E-946E-4D56-BEB7-1A98768F3A16}">
  <sheetPr codeName="Sheet5"/>
  <dimension ref="A1:BX114"/>
  <sheetViews>
    <sheetView zoomScale="24" zoomScaleNormal="24" workbookViewId="0">
      <selection activeCell="Z68" sqref="Z68"/>
    </sheetView>
  </sheetViews>
  <sheetFormatPr baseColWidth="10" defaultColWidth="8.85546875" defaultRowHeight="16"/>
  <sheetData>
    <row r="1" spans="1:76">
      <c r="A1" s="183"/>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row>
    <row r="2" spans="1:76">
      <c r="A2" s="183"/>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row>
    <row r="3" spans="1:76">
      <c r="A3" s="183"/>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183"/>
      <c r="BE3" s="183"/>
      <c r="BF3" s="183"/>
      <c r="BG3" s="183"/>
      <c r="BH3" s="183"/>
      <c r="BI3" s="183"/>
      <c r="BJ3" s="183"/>
      <c r="BK3" s="183"/>
      <c r="BL3" s="183"/>
      <c r="BM3" s="183"/>
      <c r="BN3" s="183"/>
      <c r="BO3" s="183"/>
      <c r="BP3" s="183"/>
      <c r="BQ3" s="183"/>
      <c r="BR3" s="183"/>
      <c r="BS3" s="183"/>
      <c r="BT3" s="183"/>
      <c r="BU3" s="183"/>
      <c r="BV3" s="183"/>
      <c r="BW3" s="183"/>
      <c r="BX3" s="183"/>
    </row>
    <row r="4" spans="1:76">
      <c r="A4" s="183"/>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3"/>
      <c r="BC4" s="183"/>
      <c r="BD4" s="183"/>
      <c r="BE4" s="183"/>
      <c r="BF4" s="183"/>
      <c r="BG4" s="183"/>
      <c r="BH4" s="183"/>
      <c r="BI4" s="183"/>
      <c r="BJ4" s="183"/>
      <c r="BK4" s="183"/>
      <c r="BL4" s="183"/>
      <c r="BM4" s="183"/>
      <c r="BN4" s="183"/>
      <c r="BO4" s="183"/>
      <c r="BP4" s="183"/>
      <c r="BQ4" s="183"/>
      <c r="BR4" s="183"/>
      <c r="BS4" s="183"/>
      <c r="BT4" s="183"/>
      <c r="BU4" s="183"/>
      <c r="BV4" s="183"/>
      <c r="BW4" s="183"/>
      <c r="BX4" s="183"/>
    </row>
    <row r="5" spans="1:76">
      <c r="A5" s="183"/>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3"/>
      <c r="AU5" s="183"/>
      <c r="AV5" s="183"/>
      <c r="AW5" s="183"/>
      <c r="AX5" s="183"/>
      <c r="AY5" s="183"/>
      <c r="AZ5" s="183"/>
      <c r="BA5" s="183"/>
      <c r="BB5" s="183"/>
      <c r="BC5" s="183"/>
      <c r="BD5" s="183"/>
      <c r="BE5" s="183"/>
      <c r="BF5" s="183"/>
      <c r="BG5" s="183"/>
      <c r="BH5" s="183"/>
      <c r="BI5" s="183"/>
      <c r="BJ5" s="183"/>
      <c r="BK5" s="183"/>
      <c r="BL5" s="183"/>
      <c r="BM5" s="183"/>
      <c r="BN5" s="183"/>
      <c r="BO5" s="183"/>
      <c r="BP5" s="183"/>
      <c r="BQ5" s="183"/>
      <c r="BR5" s="183"/>
      <c r="BS5" s="183"/>
      <c r="BT5" s="183"/>
      <c r="BU5" s="183"/>
      <c r="BV5" s="183"/>
      <c r="BW5" s="183"/>
      <c r="BX5" s="183"/>
    </row>
    <row r="6" spans="1:76">
      <c r="A6" s="183"/>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3"/>
      <c r="BI6" s="183"/>
      <c r="BJ6" s="183"/>
      <c r="BK6" s="183"/>
      <c r="BL6" s="183"/>
      <c r="BM6" s="183"/>
      <c r="BN6" s="183"/>
      <c r="BO6" s="183"/>
      <c r="BP6" s="183"/>
      <c r="BQ6" s="183"/>
      <c r="BR6" s="183"/>
      <c r="BS6" s="183"/>
      <c r="BT6" s="183"/>
      <c r="BU6" s="183"/>
      <c r="BV6" s="183"/>
      <c r="BW6" s="183"/>
      <c r="BX6" s="183"/>
    </row>
    <row r="7" spans="1:76">
      <c r="A7" s="183"/>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183"/>
      <c r="BK7" s="183"/>
      <c r="BL7" s="183"/>
      <c r="BM7" s="183"/>
      <c r="BN7" s="183"/>
      <c r="BO7" s="183"/>
      <c r="BP7" s="183"/>
      <c r="BQ7" s="183"/>
      <c r="BR7" s="183"/>
      <c r="BS7" s="183"/>
      <c r="BT7" s="183"/>
      <c r="BU7" s="183"/>
      <c r="BV7" s="183"/>
      <c r="BW7" s="183"/>
      <c r="BX7" s="183"/>
    </row>
    <row r="8" spans="1:76">
      <c r="A8" s="183"/>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183"/>
      <c r="BW8" s="183"/>
      <c r="BX8" s="183"/>
    </row>
    <row r="9" spans="1:76">
      <c r="A9" s="183"/>
      <c r="B9" s="183"/>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83"/>
      <c r="BI9" s="183"/>
      <c r="BJ9" s="183"/>
      <c r="BK9" s="183"/>
      <c r="BL9" s="183"/>
      <c r="BM9" s="183"/>
      <c r="BN9" s="183"/>
      <c r="BO9" s="183"/>
      <c r="BP9" s="183"/>
      <c r="BQ9" s="183"/>
      <c r="BR9" s="183"/>
      <c r="BS9" s="183"/>
      <c r="BT9" s="183"/>
      <c r="BU9" s="183"/>
      <c r="BV9" s="183"/>
      <c r="BW9" s="183"/>
      <c r="BX9" s="183"/>
    </row>
    <row r="10" spans="1:76">
      <c r="A10" s="183"/>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c r="BJ10" s="183"/>
      <c r="BK10" s="183"/>
      <c r="BL10" s="183"/>
      <c r="BM10" s="183"/>
      <c r="BN10" s="183"/>
      <c r="BO10" s="183"/>
      <c r="BP10" s="183"/>
      <c r="BQ10" s="183"/>
      <c r="BR10" s="183"/>
      <c r="BS10" s="183"/>
      <c r="BT10" s="183"/>
      <c r="BU10" s="183"/>
      <c r="BV10" s="183"/>
      <c r="BW10" s="183"/>
      <c r="BX10" s="183"/>
    </row>
    <row r="11" spans="1:76">
      <c r="A11" s="183"/>
      <c r="B11" s="183"/>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183"/>
      <c r="BK11" s="183"/>
      <c r="BL11" s="183"/>
      <c r="BM11" s="183"/>
      <c r="BN11" s="183"/>
      <c r="BO11" s="183"/>
      <c r="BP11" s="183"/>
      <c r="BQ11" s="183"/>
      <c r="BR11" s="183"/>
      <c r="BS11" s="183"/>
      <c r="BT11" s="183"/>
      <c r="BU11" s="183"/>
      <c r="BV11" s="183"/>
      <c r="BW11" s="183"/>
      <c r="BX11" s="183"/>
    </row>
    <row r="12" spans="1:76">
      <c r="A12" s="183"/>
      <c r="B12" s="183"/>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83"/>
      <c r="BK12" s="183"/>
      <c r="BL12" s="183"/>
      <c r="BM12" s="183"/>
      <c r="BN12" s="183"/>
      <c r="BO12" s="183"/>
      <c r="BP12" s="183"/>
      <c r="BQ12" s="183"/>
      <c r="BR12" s="183"/>
      <c r="BS12" s="183"/>
      <c r="BT12" s="183"/>
      <c r="BU12" s="183"/>
      <c r="BV12" s="183"/>
      <c r="BW12" s="183"/>
      <c r="BX12" s="183"/>
    </row>
    <row r="13" spans="1:76">
      <c r="A13" s="183"/>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183"/>
      <c r="BK13" s="183"/>
      <c r="BL13" s="183"/>
      <c r="BM13" s="183"/>
      <c r="BN13" s="183"/>
      <c r="BO13" s="183"/>
      <c r="BP13" s="183"/>
      <c r="BQ13" s="183"/>
      <c r="BR13" s="183"/>
      <c r="BS13" s="183"/>
      <c r="BT13" s="183"/>
      <c r="BU13" s="183"/>
      <c r="BV13" s="183"/>
      <c r="BW13" s="183"/>
      <c r="BX13" s="183"/>
    </row>
    <row r="14" spans="1:76">
      <c r="A14" s="183"/>
      <c r="B14" s="183"/>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183"/>
      <c r="AZ14" s="183"/>
      <c r="BA14" s="183"/>
      <c r="BB14" s="183"/>
      <c r="BC14" s="183"/>
      <c r="BD14" s="183"/>
      <c r="BE14" s="183"/>
      <c r="BF14" s="183"/>
      <c r="BG14" s="183"/>
      <c r="BH14" s="183"/>
      <c r="BI14" s="183"/>
      <c r="BJ14" s="183"/>
      <c r="BK14" s="183"/>
      <c r="BL14" s="183"/>
      <c r="BM14" s="183"/>
      <c r="BN14" s="183"/>
      <c r="BO14" s="183"/>
      <c r="BP14" s="183"/>
      <c r="BQ14" s="183"/>
      <c r="BR14" s="183"/>
      <c r="BS14" s="183"/>
      <c r="BT14" s="183"/>
      <c r="BU14" s="183"/>
      <c r="BV14" s="183"/>
      <c r="BW14" s="183"/>
      <c r="BX14" s="183"/>
    </row>
    <row r="15" spans="1:76">
      <c r="A15" s="183"/>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3"/>
      <c r="AV15" s="183"/>
      <c r="AW15" s="183"/>
      <c r="AX15" s="183"/>
      <c r="AY15" s="183"/>
      <c r="AZ15" s="183"/>
      <c r="BA15" s="183"/>
      <c r="BB15" s="183"/>
      <c r="BC15" s="183"/>
      <c r="BD15" s="183"/>
      <c r="BE15" s="183"/>
      <c r="BF15" s="183"/>
      <c r="BG15" s="183"/>
      <c r="BH15" s="183"/>
      <c r="BI15" s="183"/>
      <c r="BJ15" s="183"/>
      <c r="BK15" s="183"/>
      <c r="BL15" s="183"/>
      <c r="BM15" s="183"/>
      <c r="BN15" s="183"/>
      <c r="BO15" s="183"/>
      <c r="BP15" s="183"/>
      <c r="BQ15" s="183"/>
      <c r="BR15" s="183"/>
      <c r="BS15" s="183"/>
      <c r="BT15" s="183"/>
      <c r="BU15" s="183"/>
      <c r="BV15" s="183"/>
      <c r="BW15" s="183"/>
      <c r="BX15" s="183"/>
    </row>
    <row r="16" spans="1:76">
      <c r="A16" s="183"/>
      <c r="B16" s="183"/>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83"/>
      <c r="AV16" s="183"/>
      <c r="AW16" s="183"/>
      <c r="AX16" s="183"/>
      <c r="AY16" s="183"/>
      <c r="AZ16" s="183"/>
      <c r="BA16" s="183"/>
      <c r="BB16" s="183"/>
      <c r="BC16" s="183"/>
      <c r="BD16" s="183"/>
      <c r="BE16" s="183"/>
      <c r="BF16" s="183"/>
      <c r="BG16" s="183"/>
      <c r="BH16" s="183"/>
      <c r="BI16" s="183"/>
      <c r="BJ16" s="183"/>
      <c r="BK16" s="183"/>
      <c r="BL16" s="183"/>
      <c r="BM16" s="183"/>
      <c r="BN16" s="183"/>
      <c r="BO16" s="183"/>
      <c r="BP16" s="183"/>
      <c r="BQ16" s="183"/>
      <c r="BR16" s="183"/>
      <c r="BS16" s="183"/>
      <c r="BT16" s="183"/>
      <c r="BU16" s="183"/>
      <c r="BV16" s="183"/>
      <c r="BW16" s="183"/>
      <c r="BX16" s="183"/>
    </row>
    <row r="17" spans="1:76">
      <c r="A17" s="183"/>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c r="BJ17" s="183"/>
      <c r="BK17" s="183"/>
      <c r="BL17" s="183"/>
      <c r="BM17" s="183"/>
      <c r="BN17" s="183"/>
      <c r="BO17" s="183"/>
      <c r="BP17" s="183"/>
      <c r="BQ17" s="183"/>
      <c r="BR17" s="183"/>
      <c r="BS17" s="183"/>
      <c r="BT17" s="183"/>
      <c r="BU17" s="183"/>
      <c r="BV17" s="183"/>
      <c r="BW17" s="183"/>
      <c r="BX17" s="183"/>
    </row>
    <row r="18" spans="1:76">
      <c r="A18" s="183"/>
      <c r="B18" s="183"/>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83"/>
      <c r="BK18" s="183"/>
      <c r="BL18" s="183"/>
      <c r="BM18" s="183"/>
      <c r="BN18" s="183"/>
      <c r="BO18" s="183"/>
      <c r="BP18" s="183"/>
      <c r="BQ18" s="183"/>
      <c r="BR18" s="183"/>
      <c r="BS18" s="183"/>
      <c r="BT18" s="183"/>
      <c r="BU18" s="183"/>
      <c r="BV18" s="183"/>
      <c r="BW18" s="183"/>
      <c r="BX18" s="183"/>
    </row>
    <row r="19" spans="1:76">
      <c r="A19" s="183"/>
      <c r="B19" s="183"/>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183"/>
      <c r="BB19" s="183"/>
      <c r="BC19" s="183"/>
      <c r="BD19" s="183"/>
      <c r="BE19" s="183"/>
      <c r="BF19" s="183"/>
      <c r="BG19" s="183"/>
      <c r="BH19" s="183"/>
      <c r="BI19" s="183"/>
      <c r="BJ19" s="183"/>
      <c r="BK19" s="183"/>
      <c r="BL19" s="183"/>
      <c r="BM19" s="183"/>
      <c r="BN19" s="183"/>
      <c r="BO19" s="183"/>
      <c r="BP19" s="183"/>
      <c r="BQ19" s="183"/>
      <c r="BR19" s="183"/>
      <c r="BS19" s="183"/>
      <c r="BT19" s="183"/>
      <c r="BU19" s="183"/>
      <c r="BV19" s="183"/>
      <c r="BW19" s="183"/>
      <c r="BX19" s="183"/>
    </row>
    <row r="20" spans="1:76">
      <c r="A20" s="183"/>
      <c r="B20" s="183"/>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P20" s="183"/>
      <c r="BQ20" s="183"/>
      <c r="BR20" s="183"/>
      <c r="BS20" s="183"/>
      <c r="BT20" s="183"/>
      <c r="BU20" s="183"/>
      <c r="BV20" s="183"/>
      <c r="BW20" s="183"/>
      <c r="BX20" s="183"/>
    </row>
    <row r="21" spans="1:76">
      <c r="A21" s="183"/>
      <c r="B21" s="183"/>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83"/>
      <c r="BD21" s="183"/>
      <c r="BE21" s="183"/>
      <c r="BF21" s="183"/>
      <c r="BG21" s="183"/>
      <c r="BH21" s="183"/>
      <c r="BI21" s="183"/>
      <c r="BJ21" s="183"/>
      <c r="BK21" s="183"/>
      <c r="BL21" s="183"/>
      <c r="BM21" s="183"/>
      <c r="BN21" s="183"/>
      <c r="BO21" s="183"/>
      <c r="BP21" s="183"/>
      <c r="BQ21" s="183"/>
      <c r="BR21" s="183"/>
      <c r="BS21" s="183"/>
      <c r="BT21" s="183"/>
      <c r="BU21" s="183"/>
      <c r="BV21" s="183"/>
      <c r="BW21" s="183"/>
      <c r="BX21" s="183"/>
    </row>
    <row r="22" spans="1:76">
      <c r="A22" s="183"/>
      <c r="B22" s="183"/>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c r="BA22" s="183"/>
      <c r="BB22" s="183"/>
      <c r="BC22" s="183"/>
      <c r="BD22" s="183"/>
      <c r="BE22" s="183"/>
      <c r="BF22" s="183"/>
      <c r="BG22" s="183"/>
      <c r="BH22" s="183"/>
      <c r="BI22" s="183"/>
      <c r="BJ22" s="183"/>
      <c r="BK22" s="183"/>
      <c r="BL22" s="183"/>
      <c r="BM22" s="183"/>
      <c r="BN22" s="183"/>
      <c r="BO22" s="183"/>
      <c r="BP22" s="183"/>
      <c r="BQ22" s="183"/>
      <c r="BR22" s="183"/>
      <c r="BS22" s="183"/>
      <c r="BT22" s="183"/>
      <c r="BU22" s="183"/>
      <c r="BV22" s="183"/>
      <c r="BW22" s="183"/>
      <c r="BX22" s="183"/>
    </row>
    <row r="23" spans="1:76">
      <c r="A23" s="183"/>
      <c r="B23" s="183"/>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83"/>
      <c r="BI23" s="183"/>
      <c r="BJ23" s="183"/>
      <c r="BK23" s="183"/>
      <c r="BL23" s="183"/>
      <c r="BM23" s="183"/>
      <c r="BN23" s="183"/>
      <c r="BO23" s="183"/>
      <c r="BP23" s="183"/>
      <c r="BQ23" s="183"/>
      <c r="BR23" s="183"/>
      <c r="BS23" s="183"/>
      <c r="BT23" s="183"/>
      <c r="BU23" s="183"/>
      <c r="BV23" s="183"/>
      <c r="BW23" s="183"/>
      <c r="BX23" s="183"/>
    </row>
    <row r="24" spans="1:76">
      <c r="A24" s="183"/>
      <c r="B24" s="183"/>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83"/>
      <c r="BI24" s="183"/>
      <c r="BJ24" s="183"/>
      <c r="BK24" s="183"/>
      <c r="BL24" s="183"/>
      <c r="BM24" s="183"/>
      <c r="BN24" s="183"/>
      <c r="BO24" s="183"/>
      <c r="BP24" s="183"/>
      <c r="BQ24" s="183"/>
      <c r="BR24" s="183"/>
      <c r="BS24" s="183"/>
      <c r="BT24" s="183"/>
      <c r="BU24" s="183"/>
      <c r="BV24" s="183"/>
      <c r="BW24" s="183"/>
      <c r="BX24" s="183"/>
    </row>
    <row r="25" spans="1:76">
      <c r="A25" s="183"/>
      <c r="B25" s="183"/>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183"/>
      <c r="BB25" s="183"/>
      <c r="BC25" s="183"/>
      <c r="BD25" s="183"/>
      <c r="BE25" s="183"/>
      <c r="BF25" s="183"/>
      <c r="BG25" s="183"/>
      <c r="BH25" s="183"/>
      <c r="BI25" s="183"/>
      <c r="BJ25" s="183"/>
      <c r="BK25" s="183"/>
      <c r="BL25" s="183"/>
      <c r="BM25" s="183"/>
      <c r="BN25" s="183"/>
      <c r="BO25" s="183"/>
      <c r="BP25" s="183"/>
      <c r="BQ25" s="183"/>
      <c r="BR25" s="183"/>
      <c r="BS25" s="183"/>
      <c r="BT25" s="183"/>
      <c r="BU25" s="183"/>
      <c r="BV25" s="183"/>
      <c r="BW25" s="183"/>
      <c r="BX25" s="183"/>
    </row>
    <row r="26" spans="1:76">
      <c r="A26" s="183"/>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183"/>
      <c r="AO26" s="183"/>
      <c r="AP26" s="183"/>
      <c r="AQ26" s="183"/>
      <c r="AR26" s="183"/>
      <c r="AS26" s="183"/>
      <c r="AT26" s="183"/>
      <c r="AU26" s="183"/>
      <c r="AV26" s="183"/>
      <c r="AW26" s="183"/>
      <c r="AX26" s="183"/>
      <c r="AY26" s="183"/>
      <c r="AZ26" s="183"/>
      <c r="BA26" s="183"/>
      <c r="BB26" s="183"/>
      <c r="BC26" s="183"/>
      <c r="BD26" s="183"/>
      <c r="BE26" s="183"/>
      <c r="BF26" s="183"/>
      <c r="BG26" s="183"/>
      <c r="BH26" s="183"/>
      <c r="BI26" s="183"/>
      <c r="BJ26" s="183"/>
      <c r="BK26" s="183"/>
      <c r="BL26" s="183"/>
      <c r="BM26" s="183"/>
      <c r="BN26" s="183"/>
      <c r="BO26" s="183"/>
      <c r="BP26" s="183"/>
      <c r="BQ26" s="183"/>
      <c r="BR26" s="183"/>
      <c r="BS26" s="183"/>
      <c r="BT26" s="183"/>
      <c r="BU26" s="183"/>
      <c r="BV26" s="183"/>
      <c r="BW26" s="183"/>
      <c r="BX26" s="183"/>
    </row>
    <row r="27" spans="1:76">
      <c r="A27" s="183"/>
      <c r="B27" s="183"/>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83"/>
      <c r="BK27" s="183"/>
      <c r="BL27" s="183"/>
      <c r="BM27" s="183"/>
      <c r="BN27" s="183"/>
      <c r="BO27" s="183"/>
      <c r="BP27" s="183"/>
      <c r="BQ27" s="183"/>
      <c r="BR27" s="183"/>
      <c r="BS27" s="183"/>
      <c r="BT27" s="183"/>
      <c r="BU27" s="183"/>
      <c r="BV27" s="183"/>
      <c r="BW27" s="183"/>
      <c r="BX27" s="183"/>
    </row>
    <row r="28" spans="1:76">
      <c r="A28" s="183"/>
      <c r="B28" s="183"/>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83"/>
      <c r="AY28" s="183"/>
      <c r="AZ28" s="183"/>
      <c r="BA28" s="183"/>
      <c r="BB28" s="183"/>
      <c r="BC28" s="183"/>
      <c r="BD28" s="183"/>
      <c r="BE28" s="183"/>
      <c r="BF28" s="183"/>
      <c r="BG28" s="183"/>
      <c r="BH28" s="183"/>
      <c r="BI28" s="183"/>
      <c r="BJ28" s="183"/>
      <c r="BK28" s="183"/>
      <c r="BL28" s="183"/>
      <c r="BM28" s="183"/>
      <c r="BN28" s="183"/>
      <c r="BO28" s="183"/>
      <c r="BP28" s="183"/>
      <c r="BQ28" s="183"/>
      <c r="BR28" s="183"/>
      <c r="BS28" s="183"/>
      <c r="BT28" s="183"/>
      <c r="BU28" s="183"/>
      <c r="BV28" s="183"/>
      <c r="BW28" s="183"/>
      <c r="BX28" s="183"/>
    </row>
    <row r="29" spans="1:76">
      <c r="A29" s="183"/>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3"/>
      <c r="BD29" s="183"/>
      <c r="BE29" s="183"/>
      <c r="BF29" s="183"/>
      <c r="BG29" s="183"/>
      <c r="BH29" s="183"/>
      <c r="BI29" s="183"/>
      <c r="BJ29" s="183"/>
      <c r="BK29" s="183"/>
      <c r="BL29" s="183"/>
      <c r="BM29" s="183"/>
      <c r="BN29" s="183"/>
      <c r="BO29" s="183"/>
      <c r="BP29" s="183"/>
      <c r="BQ29" s="183"/>
      <c r="BR29" s="183"/>
      <c r="BS29" s="183"/>
      <c r="BT29" s="183"/>
      <c r="BU29" s="183"/>
      <c r="BV29" s="183"/>
      <c r="BW29" s="183"/>
      <c r="BX29" s="183"/>
    </row>
    <row r="30" spans="1:76">
      <c r="A30" s="183"/>
      <c r="B30" s="183"/>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3"/>
      <c r="BP30" s="183"/>
      <c r="BQ30" s="183"/>
      <c r="BR30" s="183"/>
      <c r="BS30" s="183"/>
      <c r="BT30" s="183"/>
      <c r="BU30" s="183"/>
      <c r="BV30" s="183"/>
      <c r="BW30" s="183"/>
      <c r="BX30" s="183"/>
    </row>
    <row r="31" spans="1:76">
      <c r="A31" s="183"/>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3"/>
      <c r="BQ31" s="183"/>
      <c r="BR31" s="183"/>
      <c r="BS31" s="183"/>
      <c r="BT31" s="183"/>
      <c r="BU31" s="183"/>
      <c r="BV31" s="183"/>
      <c r="BW31" s="183"/>
      <c r="BX31" s="183"/>
    </row>
    <row r="32" spans="1:76">
      <c r="A32" s="183"/>
      <c r="B32" s="183"/>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3"/>
      <c r="BQ32" s="183"/>
      <c r="BR32" s="183"/>
      <c r="BS32" s="183"/>
      <c r="BT32" s="183"/>
      <c r="BU32" s="183"/>
      <c r="BV32" s="183"/>
      <c r="BW32" s="183"/>
      <c r="BX32" s="183"/>
    </row>
    <row r="33" spans="1:76">
      <c r="A33" s="183"/>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c r="BP33" s="183"/>
      <c r="BQ33" s="183"/>
      <c r="BR33" s="183"/>
      <c r="BS33" s="183"/>
      <c r="BT33" s="183"/>
      <c r="BU33" s="183"/>
      <c r="BV33" s="183"/>
      <c r="BW33" s="183"/>
      <c r="BX33" s="183"/>
    </row>
    <row r="34" spans="1:76">
      <c r="A34" s="183"/>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c r="BJ34" s="183"/>
      <c r="BK34" s="183"/>
      <c r="BL34" s="183"/>
      <c r="BM34" s="183"/>
      <c r="BN34" s="183"/>
      <c r="BO34" s="183"/>
      <c r="BP34" s="183"/>
      <c r="BQ34" s="183"/>
      <c r="BR34" s="183"/>
      <c r="BS34" s="183"/>
      <c r="BT34" s="183"/>
      <c r="BU34" s="183"/>
      <c r="BV34" s="183"/>
      <c r="BW34" s="183"/>
      <c r="BX34" s="183"/>
    </row>
    <row r="35" spans="1:76">
      <c r="A35" s="183"/>
      <c r="B35" s="183"/>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3"/>
      <c r="AY35" s="183"/>
      <c r="AZ35" s="183"/>
      <c r="BA35" s="183"/>
      <c r="BB35" s="183"/>
      <c r="BC35" s="183"/>
      <c r="BD35" s="183"/>
      <c r="BE35" s="183"/>
      <c r="BF35" s="183"/>
      <c r="BG35" s="183"/>
      <c r="BH35" s="183"/>
      <c r="BI35" s="183"/>
      <c r="BJ35" s="183"/>
      <c r="BK35" s="183"/>
      <c r="BL35" s="183"/>
      <c r="BM35" s="183"/>
      <c r="BN35" s="183"/>
      <c r="BO35" s="183"/>
      <c r="BP35" s="183"/>
      <c r="BQ35" s="183"/>
      <c r="BR35" s="183"/>
      <c r="BS35" s="183"/>
      <c r="BT35" s="183"/>
      <c r="BU35" s="183"/>
      <c r="BV35" s="183"/>
      <c r="BW35" s="183"/>
      <c r="BX35" s="183"/>
    </row>
    <row r="36" spans="1:76">
      <c r="A36" s="183"/>
      <c r="B36" s="183"/>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3"/>
      <c r="BQ36" s="183"/>
      <c r="BR36" s="183"/>
      <c r="BS36" s="183"/>
      <c r="BT36" s="183"/>
      <c r="BU36" s="183"/>
      <c r="BV36" s="183"/>
      <c r="BW36" s="183"/>
      <c r="BX36" s="183"/>
    </row>
    <row r="37" spans="1:76">
      <c r="A37" s="183"/>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183"/>
      <c r="BX37" s="183"/>
    </row>
    <row r="38" spans="1:76">
      <c r="A38" s="183"/>
      <c r="B38" s="183"/>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183"/>
      <c r="BP38" s="183"/>
      <c r="BQ38" s="183"/>
      <c r="BR38" s="183"/>
      <c r="BS38" s="183"/>
      <c r="BT38" s="183"/>
      <c r="BU38" s="183"/>
      <c r="BV38" s="183"/>
      <c r="BW38" s="183"/>
      <c r="BX38" s="183"/>
    </row>
    <row r="39" spans="1:76">
      <c r="A39" s="183"/>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83"/>
      <c r="BR39" s="183"/>
      <c r="BS39" s="183"/>
      <c r="BT39" s="183"/>
      <c r="BU39" s="183"/>
      <c r="BV39" s="183"/>
      <c r="BW39" s="183"/>
      <c r="BX39" s="183"/>
    </row>
    <row r="40" spans="1:76">
      <c r="A40" s="183"/>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row>
    <row r="41" spans="1:76">
      <c r="A41" s="183"/>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row>
    <row r="42" spans="1:76">
      <c r="A42" s="183"/>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row>
    <row r="43" spans="1:76">
      <c r="A43" s="183"/>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row>
    <row r="44" spans="1:76">
      <c r="A44" s="183"/>
      <c r="B44" s="183"/>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row>
    <row r="45" spans="1:76">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row>
    <row r="46" spans="1:76">
      <c r="A46" s="183"/>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row>
    <row r="47" spans="1:76">
      <c r="A47" s="183"/>
      <c r="B47" s="183"/>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row>
    <row r="48" spans="1:76">
      <c r="A48" s="183"/>
      <c r="B48" s="183"/>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row>
    <row r="49" spans="1:76">
      <c r="A49" s="183"/>
      <c r="B49" s="183"/>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row>
    <row r="50" spans="1:76">
      <c r="A50" s="183"/>
      <c r="B50" s="183"/>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row>
    <row r="51" spans="1:76">
      <c r="A51" s="183"/>
      <c r="B51" s="183"/>
      <c r="C51" s="183"/>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row>
    <row r="52" spans="1:76">
      <c r="A52" s="183"/>
      <c r="B52" s="183"/>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row>
    <row r="53" spans="1:76">
      <c r="A53" s="183"/>
      <c r="B53" s="183"/>
      <c r="C53" s="183"/>
      <c r="D53" s="183"/>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3"/>
      <c r="BX53" s="183"/>
    </row>
    <row r="54" spans="1:76">
      <c r="A54" s="183"/>
      <c r="B54" s="183"/>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3"/>
      <c r="BR54" s="183"/>
      <c r="BS54" s="183"/>
      <c r="BT54" s="183"/>
      <c r="BU54" s="183"/>
      <c r="BV54" s="183"/>
      <c r="BW54" s="183"/>
      <c r="BX54" s="183"/>
    </row>
    <row r="55" spans="1:76">
      <c r="A55" s="183"/>
      <c r="B55" s="183"/>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c r="AS55" s="183"/>
      <c r="AT55" s="183"/>
      <c r="AU55" s="183"/>
      <c r="AV55" s="183"/>
      <c r="AW55" s="183"/>
      <c r="AX55" s="183"/>
      <c r="AY55" s="183"/>
      <c r="AZ55" s="183"/>
      <c r="BA55" s="183"/>
      <c r="BB55" s="183"/>
      <c r="BC55" s="183"/>
      <c r="BD55" s="183"/>
      <c r="BE55" s="183"/>
      <c r="BF55" s="183"/>
      <c r="BG55" s="183"/>
      <c r="BH55" s="183"/>
      <c r="BI55" s="183"/>
      <c r="BJ55" s="183"/>
      <c r="BK55" s="183"/>
      <c r="BL55" s="183"/>
      <c r="BM55" s="183"/>
      <c r="BN55" s="183"/>
      <c r="BO55" s="183"/>
      <c r="BP55" s="183"/>
      <c r="BQ55" s="183"/>
      <c r="BR55" s="183"/>
      <c r="BS55" s="183"/>
      <c r="BT55" s="183"/>
      <c r="BU55" s="183"/>
      <c r="BV55" s="183"/>
      <c r="BW55" s="183"/>
      <c r="BX55" s="183"/>
    </row>
    <row r="56" spans="1:76">
      <c r="A56" s="183"/>
      <c r="B56" s="183"/>
      <c r="C56" s="183"/>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c r="AX56" s="183"/>
      <c r="AY56" s="183"/>
      <c r="AZ56" s="183"/>
      <c r="BA56" s="183"/>
      <c r="BB56" s="183"/>
      <c r="BC56" s="183"/>
      <c r="BD56" s="183"/>
      <c r="BE56" s="183"/>
      <c r="BF56" s="183"/>
      <c r="BG56" s="183"/>
      <c r="BH56" s="183"/>
      <c r="BI56" s="183"/>
      <c r="BJ56" s="183"/>
      <c r="BK56" s="183"/>
      <c r="BL56" s="183"/>
      <c r="BM56" s="183"/>
      <c r="BN56" s="183"/>
      <c r="BO56" s="183"/>
      <c r="BP56" s="183"/>
      <c r="BQ56" s="183"/>
      <c r="BR56" s="183"/>
      <c r="BS56" s="183"/>
      <c r="BT56" s="183"/>
      <c r="BU56" s="183"/>
      <c r="BV56" s="183"/>
      <c r="BW56" s="183"/>
      <c r="BX56" s="183"/>
    </row>
    <row r="57" spans="1:76">
      <c r="A57" s="183"/>
      <c r="B57" s="183"/>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83"/>
      <c r="BL57" s="183"/>
      <c r="BM57" s="183"/>
      <c r="BN57" s="183"/>
      <c r="BO57" s="183"/>
      <c r="BP57" s="183"/>
      <c r="BQ57" s="183"/>
      <c r="BR57" s="183"/>
      <c r="BS57" s="183"/>
      <c r="BT57" s="183"/>
      <c r="BU57" s="183"/>
      <c r="BV57" s="183"/>
      <c r="BW57" s="183"/>
      <c r="BX57" s="183"/>
    </row>
    <row r="58" spans="1:76">
      <c r="A58" s="183"/>
      <c r="B58" s="183"/>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c r="BQ58" s="183"/>
      <c r="BR58" s="183"/>
      <c r="BS58" s="183"/>
      <c r="BT58" s="183"/>
      <c r="BU58" s="183"/>
      <c r="BV58" s="183"/>
      <c r="BW58" s="183"/>
      <c r="BX58" s="183"/>
    </row>
    <row r="59" spans="1:76">
      <c r="A59" s="183"/>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3"/>
      <c r="BR59" s="183"/>
      <c r="BS59" s="183"/>
      <c r="BT59" s="183"/>
      <c r="BU59" s="183"/>
      <c r="BV59" s="183"/>
      <c r="BW59" s="183"/>
      <c r="BX59" s="183"/>
    </row>
    <row r="60" spans="1:76">
      <c r="A60" s="183"/>
      <c r="B60" s="183"/>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3"/>
      <c r="AJ60" s="183"/>
      <c r="AK60" s="183"/>
      <c r="AL60" s="183"/>
      <c r="AM60" s="183"/>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c r="BO60" s="183"/>
      <c r="BP60" s="183"/>
      <c r="BQ60" s="183"/>
      <c r="BR60" s="183"/>
      <c r="BS60" s="183"/>
      <c r="BT60" s="183"/>
      <c r="BU60" s="183"/>
      <c r="BV60" s="183"/>
      <c r="BW60" s="183"/>
      <c r="BX60" s="183"/>
    </row>
    <row r="61" spans="1:76">
      <c r="A61" s="183"/>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3"/>
      <c r="AY61" s="183"/>
      <c r="AZ61" s="183"/>
      <c r="BA61" s="183"/>
      <c r="BB61" s="183"/>
      <c r="BC61" s="183"/>
      <c r="BD61" s="183"/>
      <c r="BE61" s="183"/>
      <c r="BF61" s="183"/>
      <c r="BG61" s="183"/>
      <c r="BH61" s="183"/>
      <c r="BI61" s="183"/>
      <c r="BJ61" s="183"/>
      <c r="BK61" s="183"/>
      <c r="BL61" s="183"/>
      <c r="BM61" s="183"/>
      <c r="BN61" s="183"/>
      <c r="BO61" s="183"/>
      <c r="BP61" s="183"/>
      <c r="BQ61" s="183"/>
      <c r="BR61" s="183"/>
      <c r="BS61" s="183"/>
      <c r="BT61" s="183"/>
      <c r="BU61" s="183"/>
      <c r="BV61" s="183"/>
      <c r="BW61" s="183"/>
      <c r="BX61" s="183"/>
    </row>
    <row r="62" spans="1:76">
      <c r="A62" s="183"/>
      <c r="B62" s="183"/>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3"/>
      <c r="AJ62" s="183"/>
      <c r="AK62" s="183"/>
      <c r="AL62" s="183"/>
      <c r="AM62" s="183"/>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183"/>
      <c r="BL62" s="183"/>
      <c r="BM62" s="183"/>
      <c r="BN62" s="183"/>
      <c r="BO62" s="183"/>
      <c r="BP62" s="183"/>
      <c r="BQ62" s="183"/>
      <c r="BR62" s="183"/>
      <c r="BS62" s="183"/>
      <c r="BT62" s="183"/>
      <c r="BU62" s="183"/>
      <c r="BV62" s="183"/>
      <c r="BW62" s="183"/>
      <c r="BX62" s="183"/>
    </row>
    <row r="63" spans="1:76">
      <c r="A63" s="183"/>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c r="BO63" s="183"/>
      <c r="BP63" s="183"/>
      <c r="BQ63" s="183"/>
      <c r="BR63" s="183"/>
      <c r="BS63" s="183"/>
      <c r="BT63" s="183"/>
      <c r="BU63" s="183"/>
      <c r="BV63" s="183"/>
      <c r="BW63" s="183"/>
      <c r="BX63" s="183"/>
    </row>
    <row r="64" spans="1:76">
      <c r="A64" s="183"/>
      <c r="B64" s="183"/>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c r="BO64" s="183"/>
      <c r="BP64" s="183"/>
      <c r="BQ64" s="183"/>
      <c r="BR64" s="183"/>
      <c r="BS64" s="183"/>
      <c r="BT64" s="183"/>
      <c r="BU64" s="183"/>
      <c r="BV64" s="183"/>
      <c r="BW64" s="183"/>
      <c r="BX64" s="183"/>
    </row>
    <row r="65" spans="1:76">
      <c r="A65" s="183"/>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c r="BO65" s="183"/>
      <c r="BP65" s="183"/>
      <c r="BQ65" s="183"/>
      <c r="BR65" s="183"/>
      <c r="BS65" s="183"/>
      <c r="BT65" s="183"/>
      <c r="BU65" s="183"/>
      <c r="BV65" s="183"/>
      <c r="BW65" s="183"/>
      <c r="BX65" s="183"/>
    </row>
    <row r="66" spans="1:76">
      <c r="A66" s="183"/>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3"/>
      <c r="BR66" s="183"/>
      <c r="BS66" s="183"/>
      <c r="BT66" s="183"/>
      <c r="BU66" s="183"/>
      <c r="BV66" s="183"/>
      <c r="BW66" s="183"/>
      <c r="BX66" s="183"/>
    </row>
    <row r="67" spans="1:76">
      <c r="A67" s="183"/>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3"/>
      <c r="AZ67" s="183"/>
      <c r="BA67" s="183"/>
      <c r="BB67" s="183"/>
      <c r="BC67" s="183"/>
      <c r="BD67" s="183"/>
      <c r="BE67" s="183"/>
      <c r="BF67" s="183"/>
      <c r="BG67" s="183"/>
      <c r="BH67" s="183"/>
      <c r="BI67" s="183"/>
      <c r="BJ67" s="183"/>
      <c r="BK67" s="183"/>
      <c r="BL67" s="183"/>
      <c r="BM67" s="183"/>
      <c r="BN67" s="183"/>
      <c r="BO67" s="183"/>
      <c r="BP67" s="183"/>
      <c r="BQ67" s="183"/>
      <c r="BR67" s="183"/>
      <c r="BS67" s="183"/>
      <c r="BT67" s="183"/>
      <c r="BU67" s="183"/>
      <c r="BV67" s="183"/>
      <c r="BW67" s="183"/>
      <c r="BX67" s="183"/>
    </row>
    <row r="68" spans="1:76">
      <c r="A68" s="183"/>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3"/>
      <c r="AV68" s="183"/>
      <c r="AW68" s="183"/>
      <c r="AX68" s="183"/>
      <c r="AY68" s="183"/>
      <c r="AZ68" s="183"/>
      <c r="BA68" s="183"/>
      <c r="BB68" s="183"/>
      <c r="BC68" s="183"/>
      <c r="BD68" s="183"/>
      <c r="BE68" s="183"/>
      <c r="BF68" s="183"/>
      <c r="BG68" s="183"/>
      <c r="BH68" s="183"/>
      <c r="BI68" s="183"/>
      <c r="BJ68" s="183"/>
      <c r="BK68" s="183"/>
      <c r="BL68" s="183"/>
      <c r="BM68" s="183"/>
      <c r="BN68" s="183"/>
      <c r="BO68" s="183"/>
      <c r="BP68" s="183"/>
      <c r="BQ68" s="183"/>
      <c r="BR68" s="183"/>
      <c r="BS68" s="183"/>
      <c r="BT68" s="183"/>
      <c r="BU68" s="183"/>
      <c r="BV68" s="183"/>
      <c r="BW68" s="183"/>
      <c r="BX68" s="183"/>
    </row>
    <row r="69" spans="1:76">
      <c r="A69" s="183"/>
      <c r="B69" s="183"/>
      <c r="C69" s="183"/>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183"/>
      <c r="AK69" s="183"/>
      <c r="AL69" s="183"/>
      <c r="AM69" s="183"/>
      <c r="AN69" s="183"/>
      <c r="AO69" s="183"/>
      <c r="AP69" s="183"/>
      <c r="AQ69" s="183"/>
      <c r="AR69" s="183"/>
      <c r="AS69" s="183"/>
      <c r="AT69" s="183"/>
      <c r="AU69" s="183"/>
      <c r="AV69" s="183"/>
      <c r="AW69" s="183"/>
      <c r="AX69" s="183"/>
      <c r="AY69" s="183"/>
      <c r="AZ69" s="183"/>
      <c r="BA69" s="183"/>
      <c r="BB69" s="183"/>
      <c r="BC69" s="183"/>
      <c r="BD69" s="183"/>
      <c r="BE69" s="183"/>
      <c r="BF69" s="183"/>
      <c r="BG69" s="183"/>
      <c r="BH69" s="183"/>
      <c r="BI69" s="183"/>
      <c r="BJ69" s="183"/>
      <c r="BK69" s="183"/>
      <c r="BL69" s="183"/>
      <c r="BM69" s="183"/>
      <c r="BN69" s="183"/>
      <c r="BO69" s="183"/>
      <c r="BP69" s="183"/>
      <c r="BQ69" s="183"/>
      <c r="BR69" s="183"/>
      <c r="BS69" s="183"/>
      <c r="BT69" s="183"/>
      <c r="BU69" s="183"/>
      <c r="BV69" s="183"/>
      <c r="BW69" s="183"/>
      <c r="BX69" s="183"/>
    </row>
    <row r="70" spans="1:76">
      <c r="A70" s="183"/>
      <c r="B70" s="183"/>
      <c r="C70" s="183"/>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83"/>
      <c r="BJ70" s="183"/>
      <c r="BK70" s="183"/>
      <c r="BL70" s="183"/>
      <c r="BM70" s="183"/>
      <c r="BN70" s="183"/>
      <c r="BO70" s="183"/>
      <c r="BP70" s="183"/>
      <c r="BQ70" s="183"/>
      <c r="BR70" s="183"/>
      <c r="BS70" s="183"/>
      <c r="BT70" s="183"/>
      <c r="BU70" s="183"/>
      <c r="BV70" s="183"/>
      <c r="BW70" s="183"/>
      <c r="BX70" s="183"/>
    </row>
    <row r="71" spans="1:76">
      <c r="A71" s="183"/>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183"/>
      <c r="AV71" s="183"/>
      <c r="AW71" s="183"/>
      <c r="AX71" s="183"/>
      <c r="AY71" s="183"/>
      <c r="AZ71" s="183"/>
      <c r="BA71" s="183"/>
      <c r="BB71" s="183"/>
      <c r="BC71" s="183"/>
      <c r="BD71" s="183"/>
      <c r="BE71" s="183"/>
      <c r="BF71" s="183"/>
      <c r="BG71" s="183"/>
      <c r="BH71" s="183"/>
      <c r="BI71" s="183"/>
      <c r="BJ71" s="183"/>
      <c r="BK71" s="183"/>
      <c r="BL71" s="183"/>
      <c r="BM71" s="183"/>
      <c r="BN71" s="183"/>
      <c r="BO71" s="183"/>
      <c r="BP71" s="183"/>
      <c r="BQ71" s="183"/>
      <c r="BR71" s="183"/>
      <c r="BS71" s="183"/>
      <c r="BT71" s="183"/>
      <c r="BU71" s="183"/>
      <c r="BV71" s="183"/>
      <c r="BW71" s="183"/>
      <c r="BX71" s="183"/>
    </row>
    <row r="72" spans="1:76">
      <c r="A72" s="183"/>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3"/>
      <c r="BR72" s="183"/>
      <c r="BS72" s="183"/>
      <c r="BT72" s="183"/>
      <c r="BU72" s="183"/>
      <c r="BV72" s="183"/>
      <c r="BW72" s="183"/>
      <c r="BX72" s="183"/>
    </row>
    <row r="73" spans="1:76">
      <c r="A73" s="183"/>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183"/>
      <c r="AV73" s="183"/>
      <c r="AW73" s="183"/>
      <c r="AX73" s="183"/>
      <c r="AY73" s="183"/>
      <c r="AZ73" s="183"/>
      <c r="BA73" s="183"/>
      <c r="BB73" s="183"/>
      <c r="BC73" s="183"/>
      <c r="BD73" s="183"/>
      <c r="BE73" s="183"/>
      <c r="BF73" s="183"/>
      <c r="BG73" s="183"/>
      <c r="BH73" s="183"/>
      <c r="BI73" s="183"/>
      <c r="BJ73" s="183"/>
      <c r="BK73" s="183"/>
      <c r="BL73" s="183"/>
      <c r="BM73" s="183"/>
      <c r="BN73" s="183"/>
      <c r="BO73" s="183"/>
      <c r="BP73" s="183"/>
      <c r="BQ73" s="183"/>
      <c r="BR73" s="183"/>
      <c r="BS73" s="183"/>
      <c r="BT73" s="183"/>
      <c r="BU73" s="183"/>
      <c r="BV73" s="183"/>
      <c r="BW73" s="183"/>
      <c r="BX73" s="183"/>
    </row>
    <row r="74" spans="1:76">
      <c r="A74" s="183"/>
      <c r="B74" s="183"/>
      <c r="C74" s="183"/>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3"/>
      <c r="AS74" s="183"/>
      <c r="AT74" s="183"/>
      <c r="AU74" s="183"/>
      <c r="AV74" s="183"/>
      <c r="AW74" s="183"/>
      <c r="AX74" s="183"/>
      <c r="AY74" s="183"/>
      <c r="AZ74" s="183"/>
      <c r="BA74" s="183"/>
      <c r="BB74" s="183"/>
      <c r="BC74" s="183"/>
      <c r="BD74" s="183"/>
      <c r="BE74" s="183"/>
      <c r="BF74" s="183"/>
      <c r="BG74" s="183"/>
      <c r="BH74" s="183"/>
      <c r="BI74" s="183"/>
      <c r="BJ74" s="183"/>
      <c r="BK74" s="183"/>
      <c r="BL74" s="183"/>
      <c r="BM74" s="183"/>
      <c r="BN74" s="183"/>
      <c r="BO74" s="183"/>
      <c r="BP74" s="183"/>
      <c r="BQ74" s="183"/>
      <c r="BR74" s="183"/>
      <c r="BS74" s="183"/>
      <c r="BT74" s="183"/>
      <c r="BU74" s="183"/>
      <c r="BV74" s="183"/>
      <c r="BW74" s="183"/>
      <c r="BX74" s="183"/>
    </row>
    <row r="75" spans="1:76">
      <c r="A75" s="183"/>
      <c r="B75" s="183"/>
      <c r="C75" s="183"/>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3"/>
      <c r="AK75" s="183"/>
      <c r="AL75" s="183"/>
      <c r="AM75" s="183"/>
      <c r="AN75" s="183"/>
      <c r="AO75" s="183"/>
      <c r="AP75" s="183"/>
      <c r="AQ75" s="183"/>
      <c r="AR75" s="183"/>
      <c r="AS75" s="183"/>
      <c r="AT75" s="183"/>
      <c r="AU75" s="183"/>
      <c r="AV75" s="183"/>
      <c r="AW75" s="183"/>
      <c r="AX75" s="183"/>
      <c r="AY75" s="183"/>
      <c r="AZ75" s="183"/>
      <c r="BA75" s="183"/>
      <c r="BB75" s="183"/>
      <c r="BC75" s="183"/>
      <c r="BD75" s="183"/>
      <c r="BE75" s="183"/>
      <c r="BF75" s="183"/>
      <c r="BG75" s="183"/>
      <c r="BH75" s="183"/>
      <c r="BI75" s="183"/>
      <c r="BJ75" s="183"/>
      <c r="BK75" s="183"/>
      <c r="BL75" s="183"/>
      <c r="BM75" s="183"/>
      <c r="BN75" s="183"/>
      <c r="BO75" s="183"/>
      <c r="BP75" s="183"/>
      <c r="BQ75" s="183"/>
      <c r="BR75" s="183"/>
      <c r="BS75" s="183"/>
      <c r="BT75" s="183"/>
      <c r="BU75" s="183"/>
      <c r="BV75" s="183"/>
      <c r="BW75" s="183"/>
      <c r="BX75" s="183"/>
    </row>
    <row r="76" spans="1:76">
      <c r="A76" s="183"/>
      <c r="B76" s="183"/>
      <c r="C76" s="183"/>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83"/>
      <c r="AR76" s="183"/>
      <c r="AS76" s="183"/>
      <c r="AT76" s="183"/>
      <c r="AU76" s="183"/>
      <c r="AV76" s="183"/>
      <c r="AW76" s="183"/>
      <c r="AX76" s="183"/>
      <c r="AY76" s="183"/>
      <c r="AZ76" s="183"/>
      <c r="BA76" s="183"/>
      <c r="BB76" s="183"/>
      <c r="BC76" s="183"/>
      <c r="BD76" s="183"/>
      <c r="BE76" s="183"/>
      <c r="BF76" s="183"/>
      <c r="BG76" s="183"/>
      <c r="BH76" s="183"/>
      <c r="BI76" s="183"/>
      <c r="BJ76" s="183"/>
      <c r="BK76" s="183"/>
      <c r="BL76" s="183"/>
      <c r="BM76" s="183"/>
      <c r="BN76" s="183"/>
      <c r="BO76" s="183"/>
      <c r="BP76" s="183"/>
      <c r="BQ76" s="183"/>
      <c r="BR76" s="183"/>
      <c r="BS76" s="183"/>
      <c r="BT76" s="183"/>
      <c r="BU76" s="183"/>
      <c r="BV76" s="183"/>
      <c r="BW76" s="183"/>
      <c r="BX76" s="183"/>
    </row>
    <row r="77" spans="1:76">
      <c r="A77" s="183"/>
      <c r="B77" s="183"/>
      <c r="C77" s="183"/>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183"/>
      <c r="AK77" s="183"/>
      <c r="AL77" s="183"/>
      <c r="AM77" s="183"/>
      <c r="AN77" s="183"/>
      <c r="AO77" s="183"/>
      <c r="AP77" s="183"/>
      <c r="AQ77" s="183"/>
      <c r="AR77" s="183"/>
      <c r="AS77" s="183"/>
      <c r="AT77" s="183"/>
      <c r="AU77" s="183"/>
      <c r="AV77" s="183"/>
      <c r="AW77" s="183"/>
      <c r="AX77" s="183"/>
      <c r="AY77" s="183"/>
      <c r="AZ77" s="183"/>
      <c r="BA77" s="183"/>
      <c r="BB77" s="183"/>
      <c r="BC77" s="183"/>
      <c r="BD77" s="183"/>
      <c r="BE77" s="183"/>
      <c r="BF77" s="183"/>
      <c r="BG77" s="183"/>
      <c r="BH77" s="183"/>
      <c r="BI77" s="183"/>
      <c r="BJ77" s="183"/>
      <c r="BK77" s="183"/>
      <c r="BL77" s="183"/>
      <c r="BM77" s="183"/>
      <c r="BN77" s="183"/>
      <c r="BO77" s="183"/>
      <c r="BP77" s="183"/>
      <c r="BQ77" s="183"/>
      <c r="BR77" s="183"/>
      <c r="BS77" s="183"/>
      <c r="BT77" s="183"/>
      <c r="BU77" s="183"/>
      <c r="BV77" s="183"/>
      <c r="BW77" s="183"/>
      <c r="BX77" s="183"/>
    </row>
    <row r="78" spans="1:76">
      <c r="A78" s="183"/>
      <c r="B78" s="183"/>
      <c r="C78" s="183"/>
      <c r="D78" s="183"/>
      <c r="E78" s="183"/>
      <c r="F78" s="183"/>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3"/>
      <c r="AY78" s="183"/>
      <c r="AZ78" s="183"/>
      <c r="BA78" s="183"/>
      <c r="BB78" s="183"/>
      <c r="BC78" s="183"/>
      <c r="BD78" s="183"/>
      <c r="BE78" s="183"/>
      <c r="BF78" s="183"/>
      <c r="BG78" s="183"/>
      <c r="BH78" s="183"/>
      <c r="BI78" s="183"/>
      <c r="BJ78" s="183"/>
      <c r="BK78" s="183"/>
      <c r="BL78" s="183"/>
      <c r="BM78" s="183"/>
      <c r="BN78" s="183"/>
      <c r="BO78" s="183"/>
      <c r="BP78" s="183"/>
      <c r="BQ78" s="183"/>
      <c r="BR78" s="183"/>
      <c r="BS78" s="183"/>
      <c r="BT78" s="183"/>
      <c r="BU78" s="183"/>
      <c r="BV78" s="183"/>
      <c r="BW78" s="183"/>
      <c r="BX78" s="183"/>
    </row>
    <row r="79" spans="1:76">
      <c r="A79" s="183"/>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3"/>
      <c r="AG79" s="183"/>
      <c r="AH79" s="183"/>
      <c r="AI79" s="183"/>
      <c r="AJ79" s="183"/>
      <c r="AK79" s="183"/>
      <c r="AL79" s="183"/>
      <c r="AM79" s="183"/>
      <c r="AN79" s="183"/>
      <c r="AO79" s="183"/>
      <c r="AP79" s="183"/>
      <c r="AQ79" s="183"/>
      <c r="AR79" s="183"/>
      <c r="AS79" s="183"/>
      <c r="AT79" s="183"/>
      <c r="AU79" s="183"/>
      <c r="AV79" s="183"/>
      <c r="AW79" s="183"/>
      <c r="AX79" s="183"/>
      <c r="AY79" s="183"/>
      <c r="AZ79" s="183"/>
      <c r="BA79" s="183"/>
      <c r="BB79" s="183"/>
      <c r="BC79" s="183"/>
      <c r="BD79" s="183"/>
      <c r="BE79" s="183"/>
      <c r="BF79" s="183"/>
      <c r="BG79" s="183"/>
      <c r="BH79" s="183"/>
      <c r="BI79" s="183"/>
      <c r="BJ79" s="183"/>
      <c r="BK79" s="183"/>
      <c r="BL79" s="183"/>
      <c r="BM79" s="183"/>
      <c r="BN79" s="183"/>
      <c r="BO79" s="183"/>
      <c r="BP79" s="183"/>
      <c r="BQ79" s="183"/>
      <c r="BR79" s="183"/>
      <c r="BS79" s="183"/>
      <c r="BT79" s="183"/>
      <c r="BU79" s="183"/>
      <c r="BV79" s="183"/>
      <c r="BW79" s="183"/>
      <c r="BX79" s="183"/>
    </row>
    <row r="80" spans="1:76">
      <c r="A80" s="183"/>
      <c r="B80" s="183"/>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c r="AA80" s="183"/>
      <c r="AB80" s="183"/>
      <c r="AC80" s="183"/>
      <c r="AD80" s="183"/>
      <c r="AE80" s="183"/>
      <c r="AF80" s="183"/>
      <c r="AG80" s="183"/>
      <c r="AH80" s="183"/>
      <c r="AI80" s="183"/>
      <c r="AJ80" s="183"/>
      <c r="AK80" s="183"/>
      <c r="AL80" s="183"/>
      <c r="AM80" s="183"/>
      <c r="AN80" s="183"/>
      <c r="AO80" s="183"/>
      <c r="AP80" s="183"/>
      <c r="AQ80" s="183"/>
      <c r="AR80" s="183"/>
      <c r="AS80" s="183"/>
      <c r="AT80" s="183"/>
      <c r="AU80" s="183"/>
      <c r="AV80" s="183"/>
      <c r="AW80" s="183"/>
      <c r="AX80" s="183"/>
      <c r="AY80" s="183"/>
      <c r="AZ80" s="183"/>
      <c r="BA80" s="183"/>
      <c r="BB80" s="183"/>
      <c r="BC80" s="183"/>
      <c r="BD80" s="183"/>
      <c r="BE80" s="183"/>
      <c r="BF80" s="183"/>
      <c r="BG80" s="183"/>
      <c r="BH80" s="183"/>
      <c r="BI80" s="183"/>
      <c r="BJ80" s="183"/>
      <c r="BK80" s="183"/>
      <c r="BL80" s="183"/>
      <c r="BM80" s="183"/>
      <c r="BN80" s="183"/>
      <c r="BO80" s="183"/>
      <c r="BP80" s="183"/>
      <c r="BQ80" s="183"/>
      <c r="BR80" s="183"/>
      <c r="BS80" s="183"/>
      <c r="BT80" s="183"/>
      <c r="BU80" s="183"/>
      <c r="BV80" s="183"/>
      <c r="BW80" s="183"/>
      <c r="BX80" s="183"/>
    </row>
    <row r="81" spans="1:76">
      <c r="A81" s="183"/>
      <c r="B81" s="183"/>
      <c r="C81" s="183"/>
      <c r="D81" s="183"/>
      <c r="E81" s="183"/>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83"/>
      <c r="AH81" s="183"/>
      <c r="AI81" s="183"/>
      <c r="AJ81" s="183"/>
      <c r="AK81" s="183"/>
      <c r="AL81" s="183"/>
      <c r="AM81" s="183"/>
      <c r="AN81" s="183"/>
      <c r="AO81" s="183"/>
      <c r="AP81" s="183"/>
      <c r="AQ81" s="183"/>
      <c r="AR81" s="183"/>
      <c r="AS81" s="183"/>
      <c r="AT81" s="183"/>
      <c r="AU81" s="183"/>
      <c r="AV81" s="183"/>
      <c r="AW81" s="183"/>
      <c r="AX81" s="183"/>
      <c r="AY81" s="183"/>
      <c r="AZ81" s="183"/>
      <c r="BA81" s="183"/>
      <c r="BB81" s="183"/>
      <c r="BC81" s="183"/>
      <c r="BD81" s="183"/>
      <c r="BE81" s="183"/>
      <c r="BF81" s="183"/>
      <c r="BG81" s="183"/>
      <c r="BH81" s="183"/>
      <c r="BI81" s="183"/>
      <c r="BJ81" s="183"/>
      <c r="BK81" s="183"/>
      <c r="BL81" s="183"/>
      <c r="BM81" s="183"/>
      <c r="BN81" s="183"/>
      <c r="BO81" s="183"/>
      <c r="BP81" s="183"/>
      <c r="BQ81" s="183"/>
      <c r="BR81" s="183"/>
      <c r="BS81" s="183"/>
      <c r="BT81" s="183"/>
      <c r="BU81" s="183"/>
      <c r="BV81" s="183"/>
      <c r="BW81" s="183"/>
      <c r="BX81" s="183"/>
    </row>
    <row r="82" spans="1:76">
      <c r="A82" s="183"/>
      <c r="B82" s="183"/>
      <c r="C82" s="183"/>
      <c r="D82" s="183"/>
      <c r="E82" s="183"/>
      <c r="F82" s="183"/>
      <c r="G82" s="183"/>
      <c r="H82" s="183"/>
      <c r="I82" s="183"/>
      <c r="J82" s="183"/>
      <c r="K82" s="183"/>
      <c r="L82" s="183"/>
      <c r="M82" s="183"/>
      <c r="N82" s="183"/>
      <c r="O82" s="183"/>
      <c r="P82" s="183"/>
      <c r="Q82" s="183"/>
      <c r="R82" s="183"/>
      <c r="S82" s="183"/>
      <c r="T82" s="183"/>
      <c r="U82" s="183"/>
      <c r="V82" s="183"/>
      <c r="W82" s="183"/>
      <c r="X82" s="183"/>
      <c r="Y82" s="183"/>
      <c r="Z82" s="183"/>
      <c r="AA82" s="183"/>
      <c r="AB82" s="183"/>
      <c r="AC82" s="183"/>
      <c r="AD82" s="183"/>
      <c r="AE82" s="183"/>
      <c r="AF82" s="183"/>
      <c r="AG82" s="183"/>
      <c r="AH82" s="183"/>
      <c r="AI82" s="183"/>
      <c r="AJ82" s="183"/>
      <c r="AK82" s="183"/>
      <c r="AL82" s="183"/>
      <c r="AM82" s="183"/>
      <c r="AN82" s="183"/>
      <c r="AO82" s="183"/>
      <c r="AP82" s="183"/>
      <c r="AQ82" s="183"/>
      <c r="AR82" s="183"/>
      <c r="AS82" s="183"/>
      <c r="AT82" s="183"/>
      <c r="AU82" s="183"/>
      <c r="AV82" s="183"/>
      <c r="AW82" s="183"/>
      <c r="AX82" s="183"/>
      <c r="AY82" s="183"/>
      <c r="AZ82" s="183"/>
      <c r="BA82" s="183"/>
      <c r="BB82" s="183"/>
      <c r="BC82" s="183"/>
      <c r="BD82" s="183"/>
      <c r="BE82" s="183"/>
      <c r="BF82" s="183"/>
      <c r="BG82" s="183"/>
      <c r="BH82" s="183"/>
      <c r="BI82" s="183"/>
      <c r="BJ82" s="183"/>
      <c r="BK82" s="183"/>
      <c r="BL82" s="183"/>
      <c r="BM82" s="183"/>
      <c r="BN82" s="183"/>
      <c r="BO82" s="183"/>
      <c r="BP82" s="183"/>
      <c r="BQ82" s="183"/>
      <c r="BR82" s="183"/>
      <c r="BS82" s="183"/>
      <c r="BT82" s="183"/>
      <c r="BU82" s="183"/>
      <c r="BV82" s="183"/>
      <c r="BW82" s="183"/>
      <c r="BX82" s="183"/>
    </row>
    <row r="83" spans="1:76">
      <c r="A83" s="183"/>
      <c r="B83" s="183"/>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c r="AK83" s="183"/>
      <c r="AL83" s="183"/>
      <c r="AM83" s="183"/>
      <c r="AN83" s="183"/>
      <c r="AO83" s="183"/>
      <c r="AP83" s="183"/>
      <c r="AQ83" s="183"/>
      <c r="AR83" s="183"/>
      <c r="AS83" s="183"/>
      <c r="AT83" s="183"/>
      <c r="AU83" s="183"/>
      <c r="AV83" s="183"/>
      <c r="AW83" s="183"/>
      <c r="AX83" s="183"/>
      <c r="AY83" s="183"/>
      <c r="AZ83" s="183"/>
      <c r="BA83" s="183"/>
      <c r="BB83" s="183"/>
      <c r="BC83" s="183"/>
      <c r="BD83" s="183"/>
      <c r="BE83" s="183"/>
      <c r="BF83" s="183"/>
      <c r="BG83" s="183"/>
      <c r="BH83" s="183"/>
      <c r="BI83" s="183"/>
      <c r="BJ83" s="183"/>
      <c r="BK83" s="183"/>
      <c r="BL83" s="183"/>
      <c r="BM83" s="183"/>
      <c r="BN83" s="183"/>
      <c r="BO83" s="183"/>
      <c r="BP83" s="183"/>
      <c r="BQ83" s="183"/>
      <c r="BR83" s="183"/>
      <c r="BS83" s="183"/>
      <c r="BT83" s="183"/>
      <c r="BU83" s="183"/>
      <c r="BV83" s="183"/>
      <c r="BW83" s="183"/>
      <c r="BX83" s="183"/>
    </row>
    <row r="84" spans="1:76">
      <c r="A84" s="183"/>
      <c r="B84" s="183"/>
      <c r="C84" s="183"/>
      <c r="D84" s="183"/>
      <c r="E84" s="183"/>
      <c r="F84" s="183"/>
      <c r="G84" s="183"/>
      <c r="H84" s="183"/>
      <c r="I84" s="183"/>
      <c r="J84" s="183"/>
      <c r="K84" s="183"/>
      <c r="L84" s="183"/>
      <c r="M84" s="183"/>
      <c r="N84" s="183"/>
      <c r="O84" s="183"/>
      <c r="P84" s="183"/>
      <c r="Q84" s="183"/>
      <c r="R84" s="183"/>
      <c r="S84" s="183"/>
      <c r="T84" s="183"/>
      <c r="U84" s="183"/>
      <c r="V84" s="183"/>
      <c r="W84" s="183"/>
      <c r="X84" s="183"/>
      <c r="Y84" s="183"/>
      <c r="Z84" s="183"/>
      <c r="AA84" s="183"/>
      <c r="AB84" s="183"/>
      <c r="AC84" s="183"/>
      <c r="AD84" s="183"/>
      <c r="AE84" s="183"/>
      <c r="AF84" s="183"/>
      <c r="AG84" s="183"/>
      <c r="AH84" s="183"/>
      <c r="AI84" s="183"/>
      <c r="AJ84" s="183"/>
      <c r="AK84" s="183"/>
      <c r="AL84" s="183"/>
      <c r="AM84" s="183"/>
      <c r="AN84" s="183"/>
      <c r="AO84" s="183"/>
      <c r="AP84" s="183"/>
      <c r="AQ84" s="183"/>
      <c r="AR84" s="183"/>
      <c r="AS84" s="183"/>
      <c r="AT84" s="183"/>
      <c r="AU84" s="183"/>
      <c r="AV84" s="183"/>
      <c r="AW84" s="183"/>
      <c r="AX84" s="183"/>
      <c r="AY84" s="183"/>
      <c r="AZ84" s="183"/>
      <c r="BA84" s="183"/>
      <c r="BB84" s="183"/>
      <c r="BC84" s="183"/>
      <c r="BD84" s="183"/>
      <c r="BE84" s="183"/>
      <c r="BF84" s="183"/>
      <c r="BG84" s="183"/>
      <c r="BH84" s="183"/>
      <c r="BI84" s="183"/>
      <c r="BJ84" s="183"/>
      <c r="BK84" s="183"/>
      <c r="BL84" s="183"/>
      <c r="BM84" s="183"/>
      <c r="BN84" s="183"/>
      <c r="BO84" s="183"/>
      <c r="BP84" s="183"/>
      <c r="BQ84" s="183"/>
      <c r="BR84" s="183"/>
      <c r="BS84" s="183"/>
      <c r="BT84" s="183"/>
      <c r="BU84" s="183"/>
      <c r="BV84" s="183"/>
      <c r="BW84" s="183"/>
      <c r="BX84" s="183"/>
    </row>
    <row r="85" spans="1:76">
      <c r="A85" s="183"/>
      <c r="B85" s="183"/>
      <c r="C85" s="183"/>
      <c r="D85" s="183"/>
      <c r="E85" s="183"/>
      <c r="F85" s="183"/>
      <c r="G85" s="183"/>
      <c r="H85" s="183"/>
      <c r="I85" s="183"/>
      <c r="J85" s="183"/>
      <c r="K85" s="183"/>
      <c r="L85" s="183"/>
      <c r="M85" s="183"/>
      <c r="N85" s="183"/>
      <c r="O85" s="183"/>
      <c r="P85" s="183"/>
      <c r="Q85" s="183"/>
      <c r="R85" s="183"/>
      <c r="S85" s="183"/>
      <c r="T85" s="183"/>
      <c r="U85" s="183"/>
      <c r="V85" s="183"/>
      <c r="W85" s="183"/>
      <c r="X85" s="183"/>
      <c r="Y85" s="183"/>
      <c r="Z85" s="183"/>
      <c r="AA85" s="183"/>
      <c r="AB85" s="183"/>
      <c r="AC85" s="183"/>
      <c r="AD85" s="183"/>
      <c r="AE85" s="183"/>
      <c r="AF85" s="183"/>
      <c r="AG85" s="183"/>
      <c r="AH85" s="183"/>
      <c r="AI85" s="183"/>
      <c r="AJ85" s="183"/>
      <c r="AK85" s="183"/>
      <c r="AL85" s="183"/>
      <c r="AM85" s="183"/>
      <c r="AN85" s="183"/>
      <c r="AO85" s="183"/>
      <c r="AP85" s="183"/>
      <c r="AQ85" s="183"/>
      <c r="AR85" s="183"/>
      <c r="AS85" s="183"/>
      <c r="AT85" s="183"/>
      <c r="AU85" s="183"/>
      <c r="AV85" s="183"/>
      <c r="AW85" s="183"/>
      <c r="AX85" s="183"/>
      <c r="AY85" s="183"/>
      <c r="AZ85" s="183"/>
      <c r="BA85" s="183"/>
      <c r="BB85" s="183"/>
      <c r="BC85" s="183"/>
      <c r="BD85" s="183"/>
      <c r="BE85" s="183"/>
      <c r="BF85" s="183"/>
      <c r="BG85" s="183"/>
      <c r="BH85" s="183"/>
      <c r="BI85" s="183"/>
      <c r="BJ85" s="183"/>
      <c r="BK85" s="183"/>
      <c r="BL85" s="183"/>
      <c r="BM85" s="183"/>
      <c r="BN85" s="183"/>
      <c r="BO85" s="183"/>
      <c r="BP85" s="183"/>
      <c r="BQ85" s="183"/>
      <c r="BR85" s="183"/>
      <c r="BS85" s="183"/>
      <c r="BT85" s="183"/>
      <c r="BU85" s="183"/>
      <c r="BV85" s="183"/>
      <c r="BW85" s="183"/>
      <c r="BX85" s="183"/>
    </row>
    <row r="86" spans="1:76">
      <c r="A86" s="183"/>
      <c r="B86" s="183"/>
      <c r="C86" s="183"/>
      <c r="D86" s="183"/>
      <c r="E86" s="183"/>
      <c r="F86" s="183"/>
      <c r="G86" s="183"/>
      <c r="H86" s="183"/>
      <c r="I86" s="183"/>
      <c r="J86" s="183"/>
      <c r="K86" s="183"/>
      <c r="L86" s="183"/>
      <c r="M86" s="183"/>
      <c r="N86" s="183"/>
      <c r="O86" s="183"/>
      <c r="P86" s="183"/>
      <c r="Q86" s="183"/>
      <c r="R86" s="183"/>
      <c r="S86" s="183"/>
      <c r="T86" s="183"/>
      <c r="U86" s="183"/>
      <c r="V86" s="183"/>
      <c r="W86" s="183"/>
      <c r="X86" s="183"/>
      <c r="Y86" s="183"/>
      <c r="Z86" s="183"/>
      <c r="AA86" s="183"/>
      <c r="AB86" s="183"/>
      <c r="AC86" s="183"/>
      <c r="AD86" s="183"/>
      <c r="AE86" s="183"/>
      <c r="AF86" s="183"/>
      <c r="AG86" s="183"/>
      <c r="AH86" s="183"/>
      <c r="AI86" s="183"/>
      <c r="AJ86" s="183"/>
      <c r="AK86" s="183"/>
      <c r="AL86" s="183"/>
      <c r="AM86" s="183"/>
      <c r="AN86" s="183"/>
      <c r="AO86" s="183"/>
      <c r="AP86" s="183"/>
      <c r="AQ86" s="183"/>
      <c r="AR86" s="183"/>
      <c r="AS86" s="183"/>
      <c r="AT86" s="183"/>
      <c r="AU86" s="183"/>
      <c r="AV86" s="183"/>
      <c r="AW86" s="183"/>
      <c r="AX86" s="183"/>
      <c r="AY86" s="183"/>
      <c r="AZ86" s="183"/>
      <c r="BA86" s="183"/>
      <c r="BB86" s="183"/>
      <c r="BC86" s="183"/>
      <c r="BD86" s="183"/>
      <c r="BE86" s="183"/>
      <c r="BF86" s="183"/>
      <c r="BG86" s="183"/>
      <c r="BH86" s="183"/>
      <c r="BI86" s="183"/>
      <c r="BJ86" s="183"/>
      <c r="BK86" s="183"/>
      <c r="BL86" s="183"/>
      <c r="BM86" s="183"/>
      <c r="BN86" s="183"/>
      <c r="BO86" s="183"/>
      <c r="BP86" s="183"/>
      <c r="BQ86" s="183"/>
      <c r="BR86" s="183"/>
      <c r="BS86" s="183"/>
      <c r="BT86" s="183"/>
      <c r="BU86" s="183"/>
      <c r="BV86" s="183"/>
      <c r="BW86" s="183"/>
      <c r="BX86" s="183"/>
    </row>
    <row r="87" spans="1:76">
      <c r="A87" s="183"/>
      <c r="B87" s="183"/>
      <c r="C87" s="183"/>
      <c r="D87" s="183"/>
      <c r="E87" s="183"/>
      <c r="F87" s="183"/>
      <c r="G87" s="183"/>
      <c r="H87" s="183"/>
      <c r="I87" s="183"/>
      <c r="J87" s="183"/>
      <c r="K87" s="183"/>
      <c r="L87" s="183"/>
      <c r="M87" s="183"/>
      <c r="N87" s="183"/>
      <c r="O87" s="183"/>
      <c r="P87" s="183"/>
      <c r="Q87" s="183"/>
      <c r="R87" s="183"/>
      <c r="S87" s="183"/>
      <c r="T87" s="183"/>
      <c r="U87" s="183"/>
      <c r="V87" s="183"/>
      <c r="W87" s="183"/>
      <c r="X87" s="183"/>
      <c r="Y87" s="183"/>
      <c r="Z87" s="183"/>
      <c r="AA87" s="183"/>
      <c r="AB87" s="183"/>
      <c r="AC87" s="183"/>
      <c r="AD87" s="183"/>
      <c r="AE87" s="183"/>
      <c r="AF87" s="183"/>
      <c r="AG87" s="183"/>
      <c r="AH87" s="183"/>
      <c r="AI87" s="183"/>
      <c r="AJ87" s="183"/>
      <c r="AK87" s="183"/>
      <c r="AL87" s="183"/>
      <c r="AM87" s="183"/>
      <c r="AN87" s="183"/>
      <c r="AO87" s="183"/>
      <c r="AP87" s="183"/>
      <c r="AQ87" s="183"/>
      <c r="AR87" s="183"/>
      <c r="AS87" s="183"/>
      <c r="AT87" s="183"/>
      <c r="AU87" s="183"/>
      <c r="AV87" s="183"/>
      <c r="AW87" s="183"/>
      <c r="AX87" s="183"/>
      <c r="AY87" s="183"/>
      <c r="AZ87" s="183"/>
      <c r="BA87" s="183"/>
      <c r="BB87" s="183"/>
      <c r="BC87" s="183"/>
      <c r="BD87" s="183"/>
      <c r="BE87" s="183"/>
      <c r="BF87" s="183"/>
      <c r="BG87" s="183"/>
      <c r="BH87" s="183"/>
      <c r="BI87" s="183"/>
      <c r="BJ87" s="183"/>
      <c r="BK87" s="183"/>
      <c r="BL87" s="183"/>
      <c r="BM87" s="183"/>
      <c r="BN87" s="183"/>
      <c r="BO87" s="183"/>
      <c r="BP87" s="183"/>
      <c r="BQ87" s="183"/>
      <c r="BR87" s="183"/>
      <c r="BS87" s="183"/>
      <c r="BT87" s="183"/>
      <c r="BU87" s="183"/>
      <c r="BV87" s="183"/>
      <c r="BW87" s="183"/>
      <c r="BX87" s="183"/>
    </row>
    <row r="88" spans="1:76">
      <c r="A88" s="183"/>
      <c r="B88" s="183"/>
      <c r="C88" s="183"/>
      <c r="D88" s="183"/>
      <c r="E88" s="183"/>
      <c r="F88" s="183"/>
      <c r="G88" s="183"/>
      <c r="H88" s="183"/>
      <c r="I88" s="183"/>
      <c r="J88" s="183"/>
      <c r="K88" s="183"/>
      <c r="L88" s="183"/>
      <c r="M88" s="183"/>
      <c r="N88" s="183"/>
      <c r="O88" s="183"/>
      <c r="P88" s="183"/>
      <c r="Q88" s="183"/>
      <c r="R88" s="183"/>
      <c r="S88" s="183"/>
      <c r="T88" s="183"/>
      <c r="U88" s="183"/>
      <c r="V88" s="183"/>
      <c r="W88" s="183"/>
      <c r="X88" s="183"/>
      <c r="Y88" s="183"/>
      <c r="Z88" s="183"/>
      <c r="AA88" s="183"/>
      <c r="AB88" s="183"/>
      <c r="AC88" s="183"/>
      <c r="AD88" s="183"/>
      <c r="AE88" s="183"/>
      <c r="AF88" s="183"/>
      <c r="AG88" s="183"/>
      <c r="AH88" s="183"/>
      <c r="AI88" s="183"/>
      <c r="AJ88" s="183"/>
      <c r="AK88" s="183"/>
      <c r="AL88" s="183"/>
      <c r="AM88" s="183"/>
      <c r="AN88" s="183"/>
      <c r="AO88" s="183"/>
      <c r="AP88" s="183"/>
      <c r="AQ88" s="183"/>
      <c r="AR88" s="183"/>
      <c r="AS88" s="183"/>
      <c r="AT88" s="183"/>
      <c r="AU88" s="183"/>
      <c r="AV88" s="183"/>
      <c r="AW88" s="183"/>
      <c r="AX88" s="183"/>
      <c r="AY88" s="183"/>
      <c r="AZ88" s="183"/>
      <c r="BA88" s="183"/>
      <c r="BB88" s="183"/>
      <c r="BC88" s="183"/>
      <c r="BD88" s="183"/>
      <c r="BE88" s="183"/>
      <c r="BF88" s="183"/>
      <c r="BG88" s="183"/>
      <c r="BH88" s="183"/>
      <c r="BI88" s="183"/>
      <c r="BJ88" s="183"/>
      <c r="BK88" s="183"/>
      <c r="BL88" s="183"/>
      <c r="BM88" s="183"/>
      <c r="BN88" s="183"/>
      <c r="BO88" s="183"/>
      <c r="BP88" s="183"/>
      <c r="BQ88" s="183"/>
      <c r="BR88" s="183"/>
      <c r="BS88" s="183"/>
      <c r="BT88" s="183"/>
      <c r="BU88" s="183"/>
      <c r="BV88" s="183"/>
      <c r="BW88" s="183"/>
      <c r="BX88" s="183"/>
    </row>
    <row r="89" spans="1:76">
      <c r="A89" s="183"/>
      <c r="B89" s="183"/>
      <c r="C89" s="183"/>
      <c r="D89" s="183"/>
      <c r="E89" s="183"/>
      <c r="F89" s="183"/>
      <c r="G89" s="183"/>
      <c r="H89" s="183"/>
      <c r="I89" s="183"/>
      <c r="J89" s="183"/>
      <c r="K89" s="183"/>
      <c r="L89" s="183"/>
      <c r="M89" s="183"/>
      <c r="N89" s="183"/>
      <c r="O89" s="183"/>
      <c r="P89" s="183"/>
      <c r="Q89" s="183"/>
      <c r="R89" s="183"/>
      <c r="S89" s="183"/>
      <c r="T89" s="183"/>
      <c r="U89" s="183"/>
      <c r="V89" s="183"/>
      <c r="W89" s="183"/>
      <c r="X89" s="183"/>
      <c r="Y89" s="183"/>
      <c r="Z89" s="183"/>
      <c r="AA89" s="183"/>
      <c r="AB89" s="183"/>
      <c r="AC89" s="183"/>
      <c r="AD89" s="183"/>
      <c r="AE89" s="183"/>
      <c r="AF89" s="183"/>
      <c r="AG89" s="183"/>
      <c r="AH89" s="183"/>
      <c r="AI89" s="183"/>
      <c r="AJ89" s="183"/>
      <c r="AK89" s="183"/>
      <c r="AL89" s="183"/>
      <c r="AM89" s="183"/>
      <c r="AN89" s="183"/>
      <c r="AO89" s="183"/>
      <c r="AP89" s="183"/>
      <c r="AQ89" s="183"/>
      <c r="AR89" s="183"/>
      <c r="AS89" s="183"/>
      <c r="AT89" s="183"/>
      <c r="AU89" s="183"/>
      <c r="AV89" s="183"/>
      <c r="AW89" s="183"/>
      <c r="AX89" s="183"/>
      <c r="AY89" s="183"/>
      <c r="AZ89" s="183"/>
      <c r="BA89" s="183"/>
      <c r="BB89" s="183"/>
      <c r="BC89" s="183"/>
      <c r="BD89" s="183"/>
      <c r="BE89" s="183"/>
      <c r="BF89" s="183"/>
      <c r="BG89" s="183"/>
      <c r="BH89" s="183"/>
      <c r="BI89" s="183"/>
      <c r="BJ89" s="183"/>
      <c r="BK89" s="183"/>
      <c r="BL89" s="183"/>
      <c r="BM89" s="183"/>
      <c r="BN89" s="183"/>
      <c r="BO89" s="183"/>
      <c r="BP89" s="183"/>
      <c r="BQ89" s="183"/>
      <c r="BR89" s="183"/>
      <c r="BS89" s="183"/>
      <c r="BT89" s="183"/>
      <c r="BU89" s="183"/>
      <c r="BV89" s="183"/>
      <c r="BW89" s="183"/>
      <c r="BX89" s="183"/>
    </row>
    <row r="90" spans="1:76">
      <c r="A90" s="183"/>
      <c r="B90" s="183"/>
      <c r="C90" s="183"/>
      <c r="D90" s="183"/>
      <c r="E90" s="183"/>
      <c r="F90" s="183"/>
      <c r="G90" s="183"/>
      <c r="H90" s="183"/>
      <c r="I90" s="183"/>
      <c r="J90" s="183"/>
      <c r="K90" s="183"/>
      <c r="L90" s="183"/>
      <c r="M90" s="183"/>
      <c r="N90" s="183"/>
      <c r="O90" s="183"/>
      <c r="P90" s="183"/>
      <c r="Q90" s="183"/>
      <c r="R90" s="183"/>
      <c r="S90" s="183"/>
      <c r="T90" s="183"/>
      <c r="U90" s="183"/>
      <c r="V90" s="183"/>
      <c r="W90" s="183"/>
      <c r="X90" s="183"/>
      <c r="Y90" s="183"/>
      <c r="Z90" s="183"/>
      <c r="AA90" s="183"/>
      <c r="AB90" s="183"/>
      <c r="AC90" s="183"/>
      <c r="AD90" s="183"/>
      <c r="AE90" s="183"/>
      <c r="AF90" s="183"/>
      <c r="AG90" s="183"/>
      <c r="AH90" s="183"/>
      <c r="AI90" s="183"/>
      <c r="AJ90" s="183"/>
      <c r="AK90" s="183"/>
      <c r="AL90" s="183"/>
      <c r="AM90" s="183"/>
      <c r="AN90" s="183"/>
      <c r="AO90" s="183"/>
      <c r="AP90" s="183"/>
      <c r="AQ90" s="183"/>
      <c r="AR90" s="183"/>
      <c r="AS90" s="183"/>
      <c r="AT90" s="183"/>
      <c r="AU90" s="183"/>
      <c r="AV90" s="183"/>
      <c r="AW90" s="183"/>
      <c r="AX90" s="183"/>
      <c r="AY90" s="183"/>
      <c r="AZ90" s="183"/>
      <c r="BA90" s="183"/>
      <c r="BB90" s="183"/>
      <c r="BC90" s="183"/>
      <c r="BD90" s="183"/>
      <c r="BE90" s="183"/>
      <c r="BF90" s="183"/>
      <c r="BG90" s="183"/>
      <c r="BH90" s="183"/>
      <c r="BI90" s="183"/>
      <c r="BJ90" s="183"/>
      <c r="BK90" s="183"/>
      <c r="BL90" s="183"/>
      <c r="BM90" s="183"/>
      <c r="BN90" s="183"/>
      <c r="BO90" s="183"/>
      <c r="BP90" s="183"/>
      <c r="BQ90" s="183"/>
      <c r="BR90" s="183"/>
      <c r="BS90" s="183"/>
      <c r="BT90" s="183"/>
      <c r="BU90" s="183"/>
      <c r="BV90" s="183"/>
      <c r="BW90" s="183"/>
      <c r="BX90" s="183"/>
    </row>
    <row r="91" spans="1:76">
      <c r="A91" s="183"/>
      <c r="B91" s="183"/>
      <c r="C91" s="183"/>
      <c r="D91" s="183"/>
      <c r="E91" s="183"/>
      <c r="F91" s="183"/>
      <c r="G91" s="183"/>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183"/>
      <c r="AK91" s="183"/>
      <c r="AL91" s="183"/>
      <c r="AM91" s="183"/>
      <c r="AN91" s="183"/>
      <c r="AO91" s="183"/>
      <c r="AP91" s="183"/>
      <c r="AQ91" s="183"/>
      <c r="AR91" s="183"/>
      <c r="AS91" s="183"/>
      <c r="AT91" s="183"/>
      <c r="AU91" s="183"/>
      <c r="AV91" s="183"/>
      <c r="AW91" s="183"/>
      <c r="AX91" s="183"/>
      <c r="AY91" s="183"/>
      <c r="AZ91" s="183"/>
      <c r="BA91" s="183"/>
      <c r="BB91" s="183"/>
      <c r="BC91" s="183"/>
      <c r="BD91" s="183"/>
      <c r="BE91" s="183"/>
      <c r="BF91" s="183"/>
      <c r="BG91" s="183"/>
      <c r="BH91" s="183"/>
      <c r="BI91" s="183"/>
      <c r="BJ91" s="183"/>
      <c r="BK91" s="183"/>
      <c r="BL91" s="183"/>
      <c r="BM91" s="183"/>
      <c r="BN91" s="183"/>
      <c r="BO91" s="183"/>
      <c r="BP91" s="183"/>
      <c r="BQ91" s="183"/>
      <c r="BR91" s="183"/>
      <c r="BS91" s="183"/>
      <c r="BT91" s="183"/>
      <c r="BU91" s="183"/>
      <c r="BV91" s="183"/>
      <c r="BW91" s="183"/>
      <c r="BX91" s="183"/>
    </row>
    <row r="92" spans="1:76">
      <c r="A92" s="183"/>
      <c r="B92" s="183"/>
      <c r="C92" s="183"/>
      <c r="D92" s="183"/>
      <c r="E92" s="183"/>
      <c r="F92" s="183"/>
      <c r="G92" s="183"/>
      <c r="H92" s="183"/>
      <c r="I92" s="183"/>
      <c r="J92" s="183"/>
      <c r="K92" s="183"/>
      <c r="L92" s="183"/>
      <c r="M92" s="183"/>
      <c r="N92" s="183"/>
      <c r="O92" s="183"/>
      <c r="P92" s="183"/>
      <c r="Q92" s="183"/>
      <c r="R92" s="183"/>
      <c r="S92" s="183"/>
      <c r="T92" s="183"/>
      <c r="U92" s="183"/>
      <c r="V92" s="183"/>
      <c r="W92" s="183"/>
      <c r="X92" s="183"/>
      <c r="Y92" s="183"/>
      <c r="Z92" s="183"/>
      <c r="AA92" s="183"/>
      <c r="AB92" s="183"/>
      <c r="AC92" s="183"/>
      <c r="AD92" s="183"/>
      <c r="AE92" s="183"/>
      <c r="AF92" s="183"/>
      <c r="AG92" s="183"/>
      <c r="AH92" s="183"/>
      <c r="AI92" s="183"/>
      <c r="AJ92" s="183"/>
      <c r="AK92" s="183"/>
      <c r="AL92" s="183"/>
      <c r="AM92" s="183"/>
      <c r="AN92" s="183"/>
      <c r="AO92" s="183"/>
      <c r="AP92" s="183"/>
      <c r="AQ92" s="183"/>
      <c r="AR92" s="183"/>
      <c r="AS92" s="183"/>
      <c r="AT92" s="183"/>
      <c r="AU92" s="183"/>
      <c r="AV92" s="183"/>
      <c r="AW92" s="183"/>
      <c r="AX92" s="183"/>
      <c r="AY92" s="183"/>
      <c r="AZ92" s="183"/>
      <c r="BA92" s="183"/>
      <c r="BB92" s="183"/>
      <c r="BC92" s="183"/>
      <c r="BD92" s="183"/>
      <c r="BE92" s="183"/>
      <c r="BF92" s="183"/>
      <c r="BG92" s="183"/>
      <c r="BH92" s="183"/>
      <c r="BI92" s="183"/>
      <c r="BJ92" s="183"/>
      <c r="BK92" s="183"/>
      <c r="BL92" s="183"/>
      <c r="BM92" s="183"/>
      <c r="BN92" s="183"/>
      <c r="BO92" s="183"/>
      <c r="BP92" s="183"/>
      <c r="BQ92" s="183"/>
      <c r="BR92" s="183"/>
      <c r="BS92" s="183"/>
      <c r="BT92" s="183"/>
      <c r="BU92" s="183"/>
      <c r="BV92" s="183"/>
      <c r="BW92" s="183"/>
      <c r="BX92" s="183"/>
    </row>
    <row r="93" spans="1:76">
      <c r="A93" s="183"/>
      <c r="B93" s="183"/>
      <c r="C93" s="183"/>
      <c r="D93" s="183"/>
      <c r="E93" s="183"/>
      <c r="F93" s="183"/>
      <c r="G93" s="183"/>
      <c r="H93" s="183"/>
      <c r="I93" s="183"/>
      <c r="J93" s="183"/>
      <c r="K93" s="183"/>
      <c r="L93" s="183"/>
      <c r="M93" s="183"/>
      <c r="N93" s="183"/>
      <c r="O93" s="183"/>
      <c r="P93" s="183"/>
      <c r="Q93" s="183"/>
      <c r="R93" s="183"/>
      <c r="S93" s="183"/>
      <c r="T93" s="183"/>
      <c r="U93" s="183"/>
      <c r="V93" s="183"/>
      <c r="W93" s="183"/>
      <c r="X93" s="183"/>
      <c r="Y93" s="183"/>
      <c r="Z93" s="183"/>
      <c r="AA93" s="183"/>
      <c r="AB93" s="183"/>
      <c r="AC93" s="183"/>
      <c r="AD93" s="183"/>
      <c r="AE93" s="183"/>
      <c r="AF93" s="183"/>
      <c r="AG93" s="183"/>
      <c r="AH93" s="183"/>
      <c r="AI93" s="183"/>
      <c r="AJ93" s="183"/>
      <c r="AK93" s="183"/>
      <c r="AL93" s="183"/>
      <c r="AM93" s="183"/>
      <c r="AN93" s="183"/>
      <c r="AO93" s="183"/>
      <c r="AP93" s="183"/>
      <c r="AQ93" s="183"/>
      <c r="AR93" s="183"/>
      <c r="AS93" s="183"/>
      <c r="AT93" s="183"/>
      <c r="AU93" s="183"/>
      <c r="AV93" s="183"/>
      <c r="AW93" s="183"/>
      <c r="AX93" s="183"/>
      <c r="AY93" s="183"/>
      <c r="AZ93" s="183"/>
      <c r="BA93" s="183"/>
      <c r="BB93" s="183"/>
      <c r="BC93" s="183"/>
      <c r="BD93" s="183"/>
      <c r="BE93" s="183"/>
      <c r="BF93" s="183"/>
      <c r="BG93" s="183"/>
      <c r="BH93" s="183"/>
      <c r="BI93" s="183"/>
      <c r="BJ93" s="183"/>
      <c r="BK93" s="183"/>
      <c r="BL93" s="183"/>
      <c r="BM93" s="183"/>
      <c r="BN93" s="183"/>
      <c r="BO93" s="183"/>
      <c r="BP93" s="183"/>
      <c r="BQ93" s="183"/>
      <c r="BR93" s="183"/>
      <c r="BS93" s="183"/>
      <c r="BT93" s="183"/>
      <c r="BU93" s="183"/>
      <c r="BV93" s="183"/>
      <c r="BW93" s="183"/>
      <c r="BX93" s="183"/>
    </row>
    <row r="94" spans="1:76">
      <c r="A94" s="183"/>
      <c r="B94" s="183"/>
      <c r="C94" s="183"/>
      <c r="D94" s="183"/>
      <c r="E94" s="183"/>
      <c r="F94" s="183"/>
      <c r="G94" s="183"/>
      <c r="H94" s="183"/>
      <c r="I94" s="183"/>
      <c r="J94" s="183"/>
      <c r="K94" s="183"/>
      <c r="L94" s="183"/>
      <c r="M94" s="183"/>
      <c r="N94" s="183"/>
      <c r="O94" s="183"/>
      <c r="P94" s="183"/>
      <c r="Q94" s="183"/>
      <c r="R94" s="183"/>
      <c r="S94" s="183"/>
      <c r="T94" s="183"/>
      <c r="U94" s="183"/>
      <c r="V94" s="183"/>
      <c r="W94" s="183"/>
      <c r="X94" s="183"/>
      <c r="Y94" s="183"/>
      <c r="Z94" s="183"/>
      <c r="AA94" s="183"/>
      <c r="AB94" s="183"/>
      <c r="AC94" s="183"/>
      <c r="AD94" s="183"/>
      <c r="AE94" s="183"/>
      <c r="AF94" s="183"/>
      <c r="AG94" s="183"/>
      <c r="AH94" s="183"/>
      <c r="AI94" s="183"/>
      <c r="AJ94" s="183"/>
      <c r="AK94" s="183"/>
      <c r="AL94" s="183"/>
      <c r="AM94" s="183"/>
      <c r="AN94" s="183"/>
      <c r="AO94" s="183"/>
      <c r="AP94" s="183"/>
      <c r="AQ94" s="183"/>
      <c r="AR94" s="183"/>
      <c r="AS94" s="183"/>
      <c r="AT94" s="183"/>
      <c r="AU94" s="183"/>
      <c r="AV94" s="183"/>
      <c r="AW94" s="183"/>
      <c r="AX94" s="183"/>
      <c r="AY94" s="183"/>
      <c r="AZ94" s="183"/>
      <c r="BA94" s="183"/>
      <c r="BB94" s="183"/>
      <c r="BC94" s="183"/>
      <c r="BD94" s="183"/>
      <c r="BE94" s="183"/>
      <c r="BF94" s="183"/>
      <c r="BG94" s="183"/>
      <c r="BH94" s="183"/>
      <c r="BI94" s="183"/>
      <c r="BJ94" s="183"/>
      <c r="BK94" s="183"/>
      <c r="BL94" s="183"/>
      <c r="BM94" s="183"/>
      <c r="BN94" s="183"/>
      <c r="BO94" s="183"/>
      <c r="BP94" s="183"/>
      <c r="BQ94" s="183"/>
      <c r="BR94" s="183"/>
      <c r="BS94" s="183"/>
      <c r="BT94" s="183"/>
      <c r="BU94" s="183"/>
      <c r="BV94" s="183"/>
      <c r="BW94" s="183"/>
      <c r="BX94" s="183"/>
    </row>
    <row r="95" spans="1:76">
      <c r="A95" s="183"/>
      <c r="B95" s="183"/>
      <c r="C95" s="183"/>
      <c r="D95" s="183"/>
      <c r="E95" s="183"/>
      <c r="F95" s="183"/>
      <c r="G95" s="183"/>
      <c r="H95" s="183"/>
      <c r="I95" s="183"/>
      <c r="J95" s="183"/>
      <c r="K95" s="183"/>
      <c r="L95" s="183"/>
      <c r="M95" s="183"/>
      <c r="N95" s="183"/>
      <c r="O95" s="183"/>
      <c r="P95" s="183"/>
      <c r="Q95" s="183"/>
      <c r="R95" s="183"/>
      <c r="S95" s="183"/>
      <c r="T95" s="183"/>
      <c r="U95" s="183"/>
      <c r="V95" s="183"/>
      <c r="W95" s="183"/>
      <c r="X95" s="183"/>
      <c r="Y95" s="183"/>
      <c r="Z95" s="183"/>
      <c r="AA95" s="183"/>
      <c r="AB95" s="183"/>
      <c r="AC95" s="183"/>
      <c r="AD95" s="183"/>
      <c r="AE95" s="183"/>
      <c r="AF95" s="183"/>
      <c r="AG95" s="183"/>
      <c r="AH95" s="183"/>
      <c r="AI95" s="183"/>
      <c r="AJ95" s="183"/>
      <c r="AK95" s="183"/>
      <c r="AL95" s="183"/>
      <c r="AM95" s="183"/>
      <c r="AN95" s="183"/>
      <c r="AO95" s="183"/>
      <c r="AP95" s="183"/>
      <c r="AQ95" s="183"/>
      <c r="AR95" s="183"/>
      <c r="AS95" s="183"/>
      <c r="AT95" s="183"/>
      <c r="AU95" s="183"/>
      <c r="AV95" s="183"/>
      <c r="AW95" s="183"/>
      <c r="AX95" s="183"/>
      <c r="AY95" s="183"/>
      <c r="AZ95" s="183"/>
      <c r="BA95" s="183"/>
      <c r="BB95" s="183"/>
      <c r="BC95" s="183"/>
      <c r="BD95" s="183"/>
      <c r="BE95" s="183"/>
      <c r="BF95" s="183"/>
      <c r="BG95" s="183"/>
      <c r="BH95" s="183"/>
      <c r="BI95" s="183"/>
      <c r="BJ95" s="183"/>
      <c r="BK95" s="183"/>
      <c r="BL95" s="183"/>
      <c r="BM95" s="183"/>
      <c r="BN95" s="183"/>
      <c r="BO95" s="183"/>
      <c r="BP95" s="183"/>
      <c r="BQ95" s="183"/>
      <c r="BR95" s="183"/>
      <c r="BS95" s="183"/>
      <c r="BT95" s="183"/>
      <c r="BU95" s="183"/>
      <c r="BV95" s="183"/>
      <c r="BW95" s="183"/>
      <c r="BX95" s="183"/>
    </row>
    <row r="96" spans="1:76">
      <c r="A96" s="183"/>
      <c r="B96" s="183"/>
      <c r="C96" s="183"/>
      <c r="D96" s="183"/>
      <c r="E96" s="183"/>
      <c r="F96" s="183"/>
      <c r="G96" s="183"/>
      <c r="H96" s="183"/>
      <c r="I96" s="183"/>
      <c r="J96" s="183"/>
      <c r="K96" s="183"/>
      <c r="L96" s="183"/>
      <c r="M96" s="183"/>
      <c r="N96" s="183"/>
      <c r="O96" s="183"/>
      <c r="P96" s="183"/>
      <c r="Q96" s="183"/>
      <c r="R96" s="183"/>
      <c r="S96" s="183"/>
      <c r="T96" s="183"/>
      <c r="U96" s="183"/>
      <c r="V96" s="183"/>
      <c r="W96" s="183"/>
      <c r="X96" s="183"/>
      <c r="Y96" s="183"/>
      <c r="Z96" s="183"/>
      <c r="AA96" s="183"/>
      <c r="AB96" s="183"/>
      <c r="AC96" s="183"/>
      <c r="AD96" s="183"/>
      <c r="AE96" s="183"/>
      <c r="AF96" s="183"/>
      <c r="AG96" s="183"/>
      <c r="AH96" s="183"/>
      <c r="AI96" s="183"/>
      <c r="AJ96" s="183"/>
      <c r="AK96" s="183"/>
      <c r="AL96" s="183"/>
      <c r="AM96" s="183"/>
      <c r="AN96" s="183"/>
      <c r="AO96" s="183"/>
      <c r="AP96" s="183"/>
      <c r="AQ96" s="183"/>
      <c r="AR96" s="183"/>
      <c r="AS96" s="183"/>
      <c r="AT96" s="183"/>
      <c r="AU96" s="183"/>
      <c r="AV96" s="183"/>
      <c r="AW96" s="183"/>
      <c r="AX96" s="183"/>
      <c r="AY96" s="183"/>
      <c r="AZ96" s="183"/>
      <c r="BA96" s="183"/>
      <c r="BB96" s="183"/>
      <c r="BC96" s="183"/>
      <c r="BD96" s="183"/>
      <c r="BE96" s="183"/>
      <c r="BF96" s="183"/>
      <c r="BG96" s="183"/>
      <c r="BH96" s="183"/>
      <c r="BI96" s="183"/>
      <c r="BJ96" s="183"/>
      <c r="BK96" s="183"/>
      <c r="BL96" s="183"/>
      <c r="BM96" s="183"/>
      <c r="BN96" s="183"/>
      <c r="BO96" s="183"/>
      <c r="BP96" s="183"/>
      <c r="BQ96" s="183"/>
      <c r="BR96" s="183"/>
      <c r="BS96" s="183"/>
      <c r="BT96" s="183"/>
      <c r="BU96" s="183"/>
      <c r="BV96" s="183"/>
      <c r="BW96" s="183"/>
      <c r="BX96" s="183"/>
    </row>
    <row r="97" spans="1:76">
      <c r="A97" s="183"/>
      <c r="B97" s="183"/>
      <c r="C97" s="183"/>
      <c r="D97" s="183"/>
      <c r="E97" s="183"/>
      <c r="F97" s="183"/>
      <c r="G97" s="183"/>
      <c r="H97" s="183"/>
      <c r="I97" s="183"/>
      <c r="J97" s="183"/>
      <c r="K97" s="183"/>
      <c r="L97" s="183"/>
      <c r="M97" s="183"/>
      <c r="N97" s="183"/>
      <c r="O97" s="183"/>
      <c r="P97" s="183"/>
      <c r="Q97" s="183"/>
      <c r="R97" s="183"/>
      <c r="S97" s="183"/>
      <c r="T97" s="183"/>
      <c r="U97" s="183"/>
      <c r="V97" s="183"/>
      <c r="W97" s="183"/>
      <c r="X97" s="183"/>
      <c r="Y97" s="183"/>
      <c r="Z97" s="183"/>
      <c r="AA97" s="183"/>
      <c r="AB97" s="183"/>
      <c r="AC97" s="183"/>
      <c r="AD97" s="183"/>
      <c r="AE97" s="183"/>
      <c r="AF97" s="183"/>
      <c r="AG97" s="183"/>
      <c r="AH97" s="183"/>
      <c r="AI97" s="183"/>
      <c r="AJ97" s="183"/>
      <c r="AK97" s="183"/>
      <c r="AL97" s="183"/>
      <c r="AM97" s="183"/>
      <c r="AN97" s="183"/>
      <c r="AO97" s="183"/>
      <c r="AP97" s="183"/>
      <c r="AQ97" s="183"/>
      <c r="AR97" s="183"/>
      <c r="AS97" s="183"/>
      <c r="AT97" s="183"/>
      <c r="AU97" s="183"/>
      <c r="AV97" s="183"/>
      <c r="AW97" s="183"/>
      <c r="AX97" s="183"/>
      <c r="AY97" s="183"/>
      <c r="AZ97" s="183"/>
      <c r="BA97" s="183"/>
      <c r="BB97" s="183"/>
      <c r="BC97" s="183"/>
      <c r="BD97" s="183"/>
      <c r="BE97" s="183"/>
      <c r="BF97" s="183"/>
      <c r="BG97" s="183"/>
      <c r="BH97" s="183"/>
      <c r="BI97" s="183"/>
      <c r="BJ97" s="183"/>
      <c r="BK97" s="183"/>
      <c r="BL97" s="183"/>
      <c r="BM97" s="183"/>
      <c r="BN97" s="183"/>
      <c r="BO97" s="183"/>
      <c r="BP97" s="183"/>
      <c r="BQ97" s="183"/>
      <c r="BR97" s="183"/>
      <c r="BS97" s="183"/>
      <c r="BT97" s="183"/>
      <c r="BU97" s="183"/>
      <c r="BV97" s="183"/>
      <c r="BW97" s="183"/>
      <c r="BX97" s="183"/>
    </row>
    <row r="98" spans="1:76">
      <c r="A98" s="183"/>
      <c r="B98" s="183"/>
      <c r="C98" s="183"/>
      <c r="D98" s="183"/>
      <c r="E98" s="183"/>
      <c r="F98" s="183"/>
      <c r="G98" s="183"/>
      <c r="H98" s="183"/>
      <c r="I98" s="183"/>
      <c r="J98" s="183"/>
      <c r="K98" s="183"/>
      <c r="L98" s="183"/>
      <c r="M98" s="183"/>
      <c r="N98" s="183"/>
      <c r="O98" s="183"/>
      <c r="P98" s="183"/>
      <c r="Q98" s="183"/>
      <c r="R98" s="183"/>
      <c r="S98" s="183"/>
      <c r="T98" s="183"/>
      <c r="U98" s="183"/>
      <c r="V98" s="183"/>
      <c r="W98" s="183"/>
      <c r="X98" s="183"/>
      <c r="Y98" s="183"/>
      <c r="Z98" s="183"/>
      <c r="AA98" s="183"/>
      <c r="AB98" s="183"/>
      <c r="AC98" s="183"/>
      <c r="AD98" s="183"/>
      <c r="AE98" s="183"/>
      <c r="AF98" s="183"/>
      <c r="AG98" s="183"/>
      <c r="AH98" s="183"/>
      <c r="AI98" s="183"/>
      <c r="AJ98" s="183"/>
      <c r="AK98" s="183"/>
      <c r="AL98" s="183"/>
      <c r="AM98" s="183"/>
      <c r="AN98" s="183"/>
      <c r="AO98" s="183"/>
      <c r="AP98" s="183"/>
      <c r="AQ98" s="183"/>
      <c r="AR98" s="183"/>
      <c r="AS98" s="183"/>
      <c r="AT98" s="183"/>
      <c r="AU98" s="183"/>
      <c r="AV98" s="183"/>
      <c r="AW98" s="183"/>
      <c r="AX98" s="183"/>
      <c r="AY98" s="183"/>
      <c r="AZ98" s="183"/>
      <c r="BA98" s="183"/>
      <c r="BB98" s="183"/>
      <c r="BC98" s="183"/>
      <c r="BD98" s="183"/>
      <c r="BE98" s="183"/>
      <c r="BF98" s="183"/>
      <c r="BG98" s="183"/>
      <c r="BH98" s="183"/>
      <c r="BI98" s="183"/>
      <c r="BJ98" s="183"/>
      <c r="BK98" s="183"/>
      <c r="BL98" s="183"/>
      <c r="BM98" s="183"/>
      <c r="BN98" s="183"/>
      <c r="BO98" s="183"/>
      <c r="BP98" s="183"/>
      <c r="BQ98" s="183"/>
      <c r="BR98" s="183"/>
      <c r="BS98" s="183"/>
      <c r="BT98" s="183"/>
      <c r="BU98" s="183"/>
      <c r="BV98" s="183"/>
      <c r="BW98" s="183"/>
      <c r="BX98" s="183"/>
    </row>
    <row r="99" spans="1:76">
      <c r="A99" s="183"/>
      <c r="B99" s="183"/>
      <c r="C99" s="183"/>
      <c r="D99" s="183"/>
      <c r="E99" s="183"/>
      <c r="F99" s="183"/>
      <c r="G99" s="183"/>
      <c r="H99" s="183"/>
      <c r="I99" s="183"/>
      <c r="J99" s="183"/>
      <c r="K99" s="183"/>
      <c r="L99" s="183"/>
      <c r="M99" s="183"/>
      <c r="N99" s="183"/>
      <c r="O99" s="183"/>
      <c r="P99" s="183"/>
      <c r="Q99" s="183"/>
      <c r="R99" s="183"/>
      <c r="S99" s="183"/>
      <c r="T99" s="183"/>
      <c r="U99" s="183"/>
      <c r="V99" s="183"/>
      <c r="W99" s="183"/>
      <c r="X99" s="183"/>
      <c r="Y99" s="183"/>
      <c r="Z99" s="183"/>
      <c r="AA99" s="183"/>
      <c r="AB99" s="183"/>
      <c r="AC99" s="183"/>
      <c r="AD99" s="183"/>
      <c r="AE99" s="183"/>
      <c r="AF99" s="183"/>
      <c r="AG99" s="183"/>
      <c r="AH99" s="183"/>
      <c r="AI99" s="183"/>
      <c r="AJ99" s="183"/>
      <c r="AK99" s="183"/>
      <c r="AL99" s="183"/>
      <c r="AM99" s="183"/>
      <c r="AN99" s="183"/>
      <c r="AO99" s="183"/>
      <c r="AP99" s="183"/>
      <c r="AQ99" s="183"/>
      <c r="AR99" s="183"/>
      <c r="AS99" s="183"/>
      <c r="AT99" s="183"/>
      <c r="AU99" s="183"/>
      <c r="AV99" s="183"/>
      <c r="AW99" s="183"/>
      <c r="AX99" s="183"/>
      <c r="AY99" s="183"/>
      <c r="AZ99" s="183"/>
      <c r="BA99" s="183"/>
      <c r="BB99" s="183"/>
      <c r="BC99" s="183"/>
      <c r="BD99" s="183"/>
      <c r="BE99" s="183"/>
      <c r="BF99" s="183"/>
      <c r="BG99" s="183"/>
      <c r="BH99" s="183"/>
      <c r="BI99" s="183"/>
      <c r="BJ99" s="183"/>
      <c r="BK99" s="183"/>
      <c r="BL99" s="183"/>
      <c r="BM99" s="183"/>
      <c r="BN99" s="183"/>
      <c r="BO99" s="183"/>
      <c r="BP99" s="183"/>
      <c r="BQ99" s="183"/>
      <c r="BR99" s="183"/>
      <c r="BS99" s="183"/>
      <c r="BT99" s="183"/>
      <c r="BU99" s="183"/>
      <c r="BV99" s="183"/>
      <c r="BW99" s="183"/>
      <c r="BX99" s="183"/>
    </row>
    <row r="100" spans="1:76">
      <c r="A100" s="183"/>
      <c r="B100" s="183"/>
      <c r="C100" s="183"/>
      <c r="D100" s="183"/>
      <c r="E100" s="183"/>
      <c r="F100" s="183"/>
      <c r="G100" s="183"/>
      <c r="H100" s="183"/>
      <c r="I100" s="183"/>
      <c r="J100" s="183"/>
      <c r="K100" s="183"/>
      <c r="L100" s="183"/>
      <c r="M100" s="183"/>
      <c r="N100" s="183"/>
      <c r="O100" s="183"/>
      <c r="P100" s="183"/>
      <c r="Q100" s="183"/>
      <c r="R100" s="183"/>
      <c r="S100" s="183"/>
      <c r="T100" s="183"/>
      <c r="U100" s="183"/>
      <c r="V100" s="183"/>
      <c r="W100" s="183"/>
      <c r="X100" s="183"/>
      <c r="Y100" s="183"/>
      <c r="Z100" s="183"/>
      <c r="AA100" s="183"/>
      <c r="AB100" s="183"/>
      <c r="AC100" s="183"/>
      <c r="AD100" s="183"/>
      <c r="AE100" s="183"/>
      <c r="AF100" s="183"/>
      <c r="AG100" s="183"/>
      <c r="AH100" s="183"/>
      <c r="AI100" s="183"/>
      <c r="AJ100" s="183"/>
      <c r="AK100" s="183"/>
      <c r="AL100" s="183"/>
      <c r="AM100" s="183"/>
      <c r="AN100" s="183"/>
      <c r="AO100" s="183"/>
      <c r="AP100" s="183"/>
      <c r="AQ100" s="183"/>
      <c r="AR100" s="183"/>
      <c r="AS100" s="183"/>
      <c r="AT100" s="183"/>
      <c r="AU100" s="183"/>
      <c r="AV100" s="183"/>
      <c r="AW100" s="183"/>
      <c r="AX100" s="183"/>
      <c r="AY100" s="183"/>
      <c r="AZ100" s="183"/>
      <c r="BA100" s="183"/>
      <c r="BB100" s="183"/>
      <c r="BC100" s="183"/>
      <c r="BD100" s="183"/>
      <c r="BE100" s="183"/>
      <c r="BF100" s="183"/>
      <c r="BG100" s="183"/>
      <c r="BH100" s="183"/>
      <c r="BI100" s="183"/>
      <c r="BJ100" s="183"/>
      <c r="BK100" s="183"/>
      <c r="BL100" s="183"/>
      <c r="BM100" s="183"/>
      <c r="BN100" s="183"/>
      <c r="BO100" s="183"/>
      <c r="BP100" s="183"/>
      <c r="BQ100" s="183"/>
      <c r="BR100" s="183"/>
      <c r="BS100" s="183"/>
      <c r="BT100" s="183"/>
      <c r="BU100" s="183"/>
      <c r="BV100" s="183"/>
      <c r="BW100" s="183"/>
      <c r="BX100" s="183"/>
    </row>
    <row r="101" spans="1:76">
      <c r="A101" s="183"/>
      <c r="B101" s="183"/>
      <c r="C101" s="183"/>
      <c r="D101" s="183"/>
      <c r="E101" s="183"/>
      <c r="F101" s="183"/>
      <c r="G101" s="183"/>
      <c r="H101" s="183"/>
      <c r="I101" s="183"/>
      <c r="J101" s="183"/>
      <c r="K101" s="183"/>
      <c r="L101" s="183"/>
      <c r="M101" s="183"/>
      <c r="N101" s="183"/>
      <c r="O101" s="183"/>
      <c r="P101" s="183"/>
      <c r="Q101" s="183"/>
      <c r="R101" s="183"/>
      <c r="S101" s="183"/>
      <c r="T101" s="183"/>
      <c r="U101" s="183"/>
      <c r="V101" s="183"/>
      <c r="W101" s="183"/>
      <c r="X101" s="183"/>
      <c r="Y101" s="183"/>
      <c r="Z101" s="183"/>
      <c r="AA101" s="183"/>
      <c r="AB101" s="183"/>
      <c r="AC101" s="183"/>
      <c r="AD101" s="183"/>
      <c r="AE101" s="183"/>
      <c r="AF101" s="183"/>
      <c r="AG101" s="183"/>
      <c r="AH101" s="183"/>
      <c r="AI101" s="183"/>
      <c r="AJ101" s="183"/>
      <c r="AK101" s="183"/>
      <c r="AL101" s="183"/>
      <c r="AM101" s="183"/>
      <c r="AN101" s="183"/>
      <c r="AO101" s="183"/>
      <c r="AP101" s="183"/>
      <c r="AQ101" s="183"/>
      <c r="AR101" s="183"/>
      <c r="AS101" s="183"/>
      <c r="AT101" s="183"/>
      <c r="AU101" s="183"/>
      <c r="AV101" s="183"/>
      <c r="AW101" s="183"/>
      <c r="AX101" s="183"/>
      <c r="AY101" s="183"/>
      <c r="AZ101" s="183"/>
      <c r="BA101" s="183"/>
      <c r="BB101" s="183"/>
      <c r="BC101" s="183"/>
      <c r="BD101" s="183"/>
      <c r="BE101" s="183"/>
      <c r="BF101" s="183"/>
      <c r="BG101" s="183"/>
      <c r="BH101" s="183"/>
      <c r="BI101" s="183"/>
      <c r="BJ101" s="183"/>
      <c r="BK101" s="183"/>
      <c r="BL101" s="183"/>
      <c r="BM101" s="183"/>
      <c r="BN101" s="183"/>
      <c r="BO101" s="183"/>
      <c r="BP101" s="183"/>
      <c r="BQ101" s="183"/>
      <c r="BR101" s="183"/>
      <c r="BS101" s="183"/>
      <c r="BT101" s="183"/>
      <c r="BU101" s="183"/>
      <c r="BV101" s="183"/>
      <c r="BW101" s="183"/>
      <c r="BX101" s="183"/>
    </row>
    <row r="102" spans="1:76">
      <c r="A102" s="183"/>
      <c r="B102" s="183"/>
      <c r="C102" s="183"/>
      <c r="D102" s="183"/>
      <c r="E102" s="183"/>
      <c r="F102" s="183"/>
      <c r="G102" s="183"/>
      <c r="H102" s="183"/>
      <c r="I102" s="183"/>
      <c r="J102" s="183"/>
      <c r="K102" s="183"/>
      <c r="L102" s="183"/>
      <c r="M102" s="183"/>
      <c r="N102" s="183"/>
      <c r="O102" s="183"/>
      <c r="P102" s="183"/>
      <c r="Q102" s="183"/>
      <c r="R102" s="183"/>
      <c r="S102" s="183"/>
      <c r="T102" s="183"/>
      <c r="U102" s="183"/>
      <c r="V102" s="183"/>
      <c r="W102" s="183"/>
      <c r="X102" s="183"/>
      <c r="Y102" s="183"/>
      <c r="Z102" s="183"/>
      <c r="AA102" s="183"/>
      <c r="AB102" s="183"/>
      <c r="AC102" s="183"/>
      <c r="AD102" s="183"/>
      <c r="AE102" s="183"/>
      <c r="AF102" s="183"/>
      <c r="AG102" s="183"/>
      <c r="AH102" s="183"/>
      <c r="AI102" s="183"/>
      <c r="AJ102" s="183"/>
      <c r="AK102" s="183"/>
      <c r="AL102" s="183"/>
      <c r="AM102" s="183"/>
      <c r="AN102" s="183"/>
      <c r="AO102" s="183"/>
      <c r="AP102" s="183"/>
      <c r="AQ102" s="183"/>
      <c r="AR102" s="183"/>
      <c r="AS102" s="183"/>
      <c r="AT102" s="183"/>
      <c r="AU102" s="183"/>
      <c r="AV102" s="183"/>
      <c r="AW102" s="183"/>
      <c r="AX102" s="183"/>
      <c r="AY102" s="183"/>
      <c r="AZ102" s="183"/>
      <c r="BA102" s="183"/>
      <c r="BB102" s="183"/>
      <c r="BC102" s="183"/>
      <c r="BD102" s="183"/>
      <c r="BE102" s="183"/>
      <c r="BF102" s="183"/>
      <c r="BG102" s="183"/>
      <c r="BH102" s="183"/>
      <c r="BI102" s="183"/>
      <c r="BJ102" s="183"/>
      <c r="BK102" s="183"/>
      <c r="BL102" s="183"/>
      <c r="BM102" s="183"/>
      <c r="BN102" s="183"/>
      <c r="BO102" s="183"/>
      <c r="BP102" s="183"/>
      <c r="BQ102" s="183"/>
      <c r="BR102" s="183"/>
      <c r="BS102" s="183"/>
      <c r="BT102" s="183"/>
      <c r="BU102" s="183"/>
      <c r="BV102" s="183"/>
      <c r="BW102" s="183"/>
      <c r="BX102" s="183"/>
    </row>
    <row r="103" spans="1:76">
      <c r="A103" s="183"/>
      <c r="B103" s="183"/>
      <c r="C103" s="183"/>
      <c r="D103" s="183"/>
      <c r="E103" s="183"/>
      <c r="F103" s="183"/>
      <c r="G103" s="183"/>
      <c r="H103" s="183"/>
      <c r="I103" s="183"/>
      <c r="J103" s="183"/>
      <c r="K103" s="183"/>
      <c r="L103" s="183"/>
      <c r="M103" s="183"/>
      <c r="N103" s="183"/>
      <c r="O103" s="183"/>
      <c r="P103" s="183"/>
      <c r="Q103" s="183"/>
      <c r="R103" s="183"/>
      <c r="S103" s="183"/>
      <c r="T103" s="183"/>
      <c r="U103" s="183"/>
      <c r="V103" s="183"/>
      <c r="W103" s="183"/>
      <c r="X103" s="183"/>
      <c r="Y103" s="183"/>
      <c r="Z103" s="183"/>
      <c r="AA103" s="183"/>
      <c r="AB103" s="183"/>
      <c r="AC103" s="183"/>
      <c r="AD103" s="183"/>
      <c r="AE103" s="183"/>
      <c r="AF103" s="183"/>
      <c r="AG103" s="183"/>
      <c r="AH103" s="183"/>
      <c r="AI103" s="183"/>
      <c r="AJ103" s="183"/>
      <c r="AK103" s="183"/>
      <c r="AL103" s="183"/>
      <c r="AM103" s="183"/>
      <c r="AN103" s="183"/>
      <c r="AO103" s="183"/>
      <c r="AP103" s="183"/>
      <c r="AQ103" s="183"/>
      <c r="AR103" s="183"/>
      <c r="AS103" s="183"/>
      <c r="AT103" s="183"/>
      <c r="AU103" s="183"/>
      <c r="AV103" s="183"/>
      <c r="AW103" s="183"/>
      <c r="AX103" s="183"/>
      <c r="AY103" s="183"/>
      <c r="AZ103" s="183"/>
      <c r="BA103" s="183"/>
      <c r="BB103" s="183"/>
      <c r="BC103" s="183"/>
      <c r="BD103" s="183"/>
      <c r="BE103" s="183"/>
      <c r="BF103" s="183"/>
      <c r="BG103" s="183"/>
      <c r="BH103" s="183"/>
      <c r="BI103" s="183"/>
      <c r="BJ103" s="183"/>
      <c r="BK103" s="183"/>
      <c r="BL103" s="183"/>
      <c r="BM103" s="183"/>
      <c r="BN103" s="183"/>
      <c r="BO103" s="183"/>
      <c r="BP103" s="183"/>
      <c r="BQ103" s="183"/>
      <c r="BR103" s="183"/>
      <c r="BS103" s="183"/>
      <c r="BT103" s="183"/>
      <c r="BU103" s="183"/>
      <c r="BV103" s="183"/>
      <c r="BW103" s="183"/>
      <c r="BX103" s="183"/>
    </row>
    <row r="104" spans="1:76">
      <c r="A104" s="183"/>
      <c r="B104" s="183"/>
      <c r="C104" s="183"/>
      <c r="D104" s="183"/>
      <c r="E104" s="183"/>
      <c r="F104" s="183"/>
      <c r="G104" s="183"/>
      <c r="H104" s="183"/>
      <c r="I104" s="183"/>
      <c r="J104" s="183"/>
      <c r="K104" s="183"/>
      <c r="L104" s="183"/>
      <c r="M104" s="183"/>
      <c r="N104" s="183"/>
      <c r="O104" s="183"/>
      <c r="P104" s="183"/>
      <c r="Q104" s="183"/>
      <c r="R104" s="183"/>
      <c r="S104" s="183"/>
      <c r="T104" s="183"/>
      <c r="U104" s="183"/>
      <c r="V104" s="183"/>
      <c r="W104" s="183"/>
      <c r="X104" s="183"/>
      <c r="Y104" s="183"/>
      <c r="Z104" s="183"/>
      <c r="AA104" s="183"/>
      <c r="AB104" s="183"/>
      <c r="AC104" s="183"/>
      <c r="AD104" s="183"/>
      <c r="AE104" s="183"/>
      <c r="AF104" s="183"/>
      <c r="AG104" s="183"/>
      <c r="AH104" s="183"/>
      <c r="AI104" s="183"/>
      <c r="AJ104" s="183"/>
      <c r="AK104" s="183"/>
      <c r="AL104" s="183"/>
      <c r="AM104" s="183"/>
      <c r="AN104" s="183"/>
      <c r="AO104" s="183"/>
      <c r="AP104" s="183"/>
      <c r="AQ104" s="183"/>
      <c r="AR104" s="183"/>
      <c r="AS104" s="183"/>
      <c r="AT104" s="183"/>
      <c r="AU104" s="183"/>
      <c r="AV104" s="183"/>
      <c r="AW104" s="183"/>
      <c r="AX104" s="183"/>
      <c r="AY104" s="183"/>
      <c r="AZ104" s="183"/>
      <c r="BA104" s="183"/>
      <c r="BB104" s="183"/>
      <c r="BC104" s="183"/>
      <c r="BD104" s="183"/>
      <c r="BE104" s="183"/>
      <c r="BF104" s="183"/>
      <c r="BG104" s="183"/>
      <c r="BH104" s="183"/>
      <c r="BI104" s="183"/>
      <c r="BJ104" s="183"/>
      <c r="BK104" s="183"/>
      <c r="BL104" s="183"/>
      <c r="BM104" s="183"/>
      <c r="BN104" s="183"/>
      <c r="BO104" s="183"/>
      <c r="BP104" s="183"/>
      <c r="BQ104" s="183"/>
      <c r="BR104" s="183"/>
      <c r="BS104" s="183"/>
      <c r="BT104" s="183"/>
      <c r="BU104" s="183"/>
      <c r="BV104" s="183"/>
      <c r="BW104" s="183"/>
      <c r="BX104" s="183"/>
    </row>
    <row r="105" spans="1:76">
      <c r="A105" s="183"/>
      <c r="B105" s="183"/>
      <c r="C105" s="183"/>
      <c r="D105" s="183"/>
      <c r="E105" s="183"/>
      <c r="F105" s="183"/>
      <c r="G105" s="183"/>
      <c r="H105" s="183"/>
      <c r="I105" s="183"/>
      <c r="J105" s="183"/>
      <c r="K105" s="183"/>
      <c r="L105" s="183"/>
      <c r="M105" s="183"/>
      <c r="N105" s="183"/>
      <c r="O105" s="183"/>
      <c r="P105" s="183"/>
      <c r="Q105" s="183"/>
      <c r="R105" s="183"/>
      <c r="S105" s="183"/>
      <c r="T105" s="183"/>
      <c r="U105" s="183"/>
      <c r="V105" s="183"/>
      <c r="W105" s="183"/>
      <c r="X105" s="183"/>
      <c r="Y105" s="183"/>
      <c r="Z105" s="183"/>
      <c r="AA105" s="183"/>
      <c r="AB105" s="183"/>
      <c r="AC105" s="183"/>
      <c r="AD105" s="183"/>
      <c r="AE105" s="183"/>
      <c r="AF105" s="183"/>
      <c r="AG105" s="183"/>
      <c r="AH105" s="183"/>
      <c r="AI105" s="183"/>
      <c r="AJ105" s="183"/>
      <c r="AK105" s="183"/>
      <c r="AL105" s="183"/>
      <c r="AM105" s="183"/>
      <c r="AN105" s="183"/>
      <c r="AO105" s="183"/>
      <c r="AP105" s="183"/>
      <c r="AQ105" s="183"/>
      <c r="AR105" s="183"/>
      <c r="AS105" s="183"/>
      <c r="AT105" s="183"/>
      <c r="AU105" s="183"/>
      <c r="AV105" s="183"/>
      <c r="AW105" s="183"/>
      <c r="AX105" s="183"/>
      <c r="AY105" s="183"/>
      <c r="AZ105" s="183"/>
      <c r="BA105" s="183"/>
      <c r="BB105" s="183"/>
      <c r="BC105" s="183"/>
      <c r="BD105" s="183"/>
      <c r="BE105" s="183"/>
      <c r="BF105" s="183"/>
      <c r="BG105" s="183"/>
      <c r="BH105" s="183"/>
      <c r="BI105" s="183"/>
      <c r="BJ105" s="183"/>
      <c r="BK105" s="183"/>
      <c r="BL105" s="183"/>
      <c r="BM105" s="183"/>
      <c r="BN105" s="183"/>
      <c r="BO105" s="183"/>
      <c r="BP105" s="183"/>
      <c r="BQ105" s="183"/>
      <c r="BR105" s="183"/>
      <c r="BS105" s="183"/>
      <c r="BT105" s="183"/>
      <c r="BU105" s="183"/>
      <c r="BV105" s="183"/>
      <c r="BW105" s="183"/>
      <c r="BX105" s="183"/>
    </row>
    <row r="106" spans="1:76">
      <c r="A106" s="183"/>
      <c r="B106" s="183"/>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c r="AA106" s="183"/>
      <c r="AB106" s="183"/>
      <c r="AC106" s="183"/>
      <c r="AD106" s="183"/>
      <c r="AE106" s="183"/>
      <c r="AF106" s="183"/>
      <c r="AG106" s="183"/>
      <c r="AH106" s="183"/>
      <c r="AI106" s="183"/>
      <c r="AJ106" s="183"/>
      <c r="AK106" s="183"/>
      <c r="AL106" s="183"/>
      <c r="AM106" s="183"/>
      <c r="AN106" s="183"/>
      <c r="AO106" s="183"/>
      <c r="AP106" s="183"/>
      <c r="AQ106" s="183"/>
      <c r="AR106" s="183"/>
      <c r="AS106" s="183"/>
      <c r="AT106" s="183"/>
      <c r="AU106" s="183"/>
      <c r="AV106" s="183"/>
      <c r="AW106" s="183"/>
      <c r="AX106" s="183"/>
      <c r="AY106" s="183"/>
      <c r="AZ106" s="183"/>
      <c r="BA106" s="183"/>
      <c r="BB106" s="183"/>
      <c r="BC106" s="183"/>
      <c r="BD106" s="183"/>
      <c r="BE106" s="183"/>
      <c r="BF106" s="183"/>
      <c r="BG106" s="183"/>
      <c r="BH106" s="183"/>
      <c r="BI106" s="183"/>
      <c r="BJ106" s="183"/>
      <c r="BK106" s="183"/>
      <c r="BL106" s="183"/>
      <c r="BM106" s="183"/>
      <c r="BN106" s="183"/>
      <c r="BO106" s="183"/>
      <c r="BP106" s="183"/>
      <c r="BQ106" s="183"/>
      <c r="BR106" s="183"/>
      <c r="BS106" s="183"/>
      <c r="BT106" s="183"/>
      <c r="BU106" s="183"/>
      <c r="BV106" s="183"/>
      <c r="BW106" s="183"/>
      <c r="BX106" s="183"/>
    </row>
    <row r="107" spans="1:76">
      <c r="A107" s="183"/>
      <c r="B107" s="183"/>
      <c r="C107" s="183"/>
      <c r="D107" s="183"/>
      <c r="E107" s="183"/>
      <c r="F107" s="183"/>
      <c r="G107" s="183"/>
      <c r="H107" s="183"/>
      <c r="I107" s="183"/>
      <c r="J107" s="183"/>
      <c r="K107" s="183"/>
      <c r="L107" s="183"/>
      <c r="M107" s="183"/>
      <c r="N107" s="183"/>
      <c r="O107" s="183"/>
      <c r="P107" s="183"/>
      <c r="Q107" s="183"/>
      <c r="R107" s="183"/>
      <c r="S107" s="183"/>
      <c r="T107" s="183"/>
      <c r="U107" s="183"/>
      <c r="V107" s="183"/>
      <c r="W107" s="183"/>
      <c r="X107" s="183"/>
      <c r="Y107" s="183"/>
      <c r="Z107" s="183"/>
      <c r="AA107" s="183"/>
      <c r="AB107" s="183"/>
      <c r="AC107" s="183"/>
      <c r="AD107" s="183"/>
      <c r="AE107" s="183"/>
      <c r="AF107" s="183"/>
      <c r="AG107" s="183"/>
      <c r="AH107" s="183"/>
      <c r="AI107" s="183"/>
      <c r="AJ107" s="183"/>
      <c r="AK107" s="183"/>
      <c r="AL107" s="183"/>
      <c r="AM107" s="183"/>
      <c r="AN107" s="183"/>
      <c r="AO107" s="183"/>
      <c r="AP107" s="183"/>
      <c r="AQ107" s="183"/>
      <c r="AR107" s="183"/>
      <c r="AS107" s="183"/>
      <c r="AT107" s="183"/>
      <c r="AU107" s="183"/>
      <c r="AV107" s="183"/>
      <c r="AW107" s="183"/>
      <c r="AX107" s="183"/>
      <c r="AY107" s="183"/>
      <c r="AZ107" s="183"/>
      <c r="BA107" s="183"/>
      <c r="BB107" s="183"/>
      <c r="BC107" s="183"/>
      <c r="BD107" s="183"/>
      <c r="BE107" s="183"/>
      <c r="BF107" s="183"/>
      <c r="BG107" s="183"/>
      <c r="BH107" s="183"/>
      <c r="BI107" s="183"/>
      <c r="BJ107" s="183"/>
      <c r="BK107" s="183"/>
      <c r="BL107" s="183"/>
      <c r="BM107" s="183"/>
      <c r="BN107" s="183"/>
      <c r="BO107" s="183"/>
      <c r="BP107" s="183"/>
      <c r="BQ107" s="183"/>
      <c r="BR107" s="183"/>
      <c r="BS107" s="183"/>
      <c r="BT107" s="183"/>
      <c r="BU107" s="183"/>
      <c r="BV107" s="183"/>
      <c r="BW107" s="183"/>
      <c r="BX107" s="183"/>
    </row>
    <row r="108" spans="1:76">
      <c r="A108" s="183"/>
      <c r="B108" s="183"/>
      <c r="C108" s="183"/>
      <c r="D108" s="183"/>
      <c r="E108" s="183"/>
      <c r="F108" s="183"/>
      <c r="G108" s="183"/>
      <c r="H108" s="183"/>
      <c r="I108" s="183"/>
      <c r="J108" s="183"/>
      <c r="K108" s="183"/>
      <c r="L108" s="183"/>
      <c r="M108" s="183"/>
      <c r="N108" s="183"/>
      <c r="O108" s="183"/>
      <c r="P108" s="183"/>
      <c r="Q108" s="183"/>
      <c r="R108" s="183"/>
      <c r="S108" s="183"/>
      <c r="T108" s="183"/>
      <c r="U108" s="183"/>
      <c r="V108" s="183"/>
      <c r="W108" s="183"/>
      <c r="X108" s="183"/>
      <c r="Y108" s="183"/>
      <c r="Z108" s="183"/>
      <c r="AA108" s="183"/>
      <c r="AB108" s="183"/>
      <c r="AC108" s="183"/>
      <c r="AD108" s="183"/>
      <c r="AE108" s="183"/>
      <c r="AF108" s="183"/>
      <c r="AG108" s="183"/>
      <c r="AH108" s="183"/>
      <c r="AI108" s="183"/>
      <c r="AJ108" s="183"/>
      <c r="AK108" s="183"/>
      <c r="AL108" s="183"/>
      <c r="AM108" s="183"/>
      <c r="AN108" s="183"/>
      <c r="AO108" s="183"/>
      <c r="AP108" s="183"/>
      <c r="AQ108" s="183"/>
      <c r="AR108" s="183"/>
      <c r="AS108" s="183"/>
      <c r="AT108" s="183"/>
      <c r="AU108" s="183"/>
      <c r="AV108" s="183"/>
      <c r="AW108" s="183"/>
      <c r="AX108" s="183"/>
      <c r="AY108" s="183"/>
      <c r="AZ108" s="183"/>
      <c r="BA108" s="183"/>
      <c r="BB108" s="183"/>
      <c r="BC108" s="183"/>
      <c r="BD108" s="183"/>
      <c r="BE108" s="183"/>
      <c r="BF108" s="183"/>
      <c r="BG108" s="183"/>
      <c r="BH108" s="183"/>
      <c r="BI108" s="183"/>
      <c r="BJ108" s="183"/>
      <c r="BK108" s="183"/>
      <c r="BL108" s="183"/>
      <c r="BM108" s="183"/>
      <c r="BN108" s="183"/>
      <c r="BO108" s="183"/>
      <c r="BP108" s="183"/>
      <c r="BQ108" s="183"/>
      <c r="BR108" s="183"/>
      <c r="BS108" s="183"/>
      <c r="BT108" s="183"/>
      <c r="BU108" s="183"/>
      <c r="BV108" s="183"/>
      <c r="BW108" s="183"/>
      <c r="BX108" s="183"/>
    </row>
    <row r="109" spans="1:76">
      <c r="A109" s="183"/>
      <c r="B109" s="183"/>
      <c r="C109" s="183"/>
      <c r="D109" s="183"/>
      <c r="E109" s="183"/>
      <c r="F109" s="183"/>
      <c r="G109" s="183"/>
      <c r="H109" s="183"/>
      <c r="I109" s="183"/>
      <c r="J109" s="183"/>
      <c r="K109" s="183"/>
      <c r="L109" s="183"/>
      <c r="M109" s="183"/>
      <c r="N109" s="183"/>
      <c r="O109" s="183"/>
      <c r="P109" s="183"/>
      <c r="Q109" s="183"/>
      <c r="R109" s="183"/>
      <c r="S109" s="183"/>
      <c r="T109" s="183"/>
      <c r="U109" s="183"/>
      <c r="V109" s="183"/>
      <c r="W109" s="183"/>
      <c r="X109" s="183"/>
      <c r="Y109" s="183"/>
      <c r="Z109" s="183"/>
      <c r="AA109" s="183"/>
      <c r="AB109" s="183"/>
      <c r="AC109" s="183"/>
      <c r="AD109" s="183"/>
      <c r="AE109" s="183"/>
      <c r="AF109" s="183"/>
      <c r="AG109" s="183"/>
      <c r="AH109" s="183"/>
      <c r="AI109" s="183"/>
      <c r="AJ109" s="183"/>
      <c r="AK109" s="183"/>
      <c r="AL109" s="183"/>
      <c r="AM109" s="183"/>
      <c r="AN109" s="183"/>
      <c r="AO109" s="183"/>
      <c r="AP109" s="183"/>
      <c r="AQ109" s="183"/>
      <c r="AR109" s="183"/>
      <c r="AS109" s="183"/>
      <c r="AT109" s="183"/>
      <c r="AU109" s="183"/>
      <c r="AV109" s="183"/>
      <c r="AW109" s="183"/>
      <c r="AX109" s="183"/>
      <c r="AY109" s="183"/>
      <c r="AZ109" s="183"/>
      <c r="BA109" s="183"/>
      <c r="BB109" s="183"/>
      <c r="BC109" s="183"/>
      <c r="BD109" s="183"/>
      <c r="BE109" s="183"/>
      <c r="BF109" s="183"/>
      <c r="BG109" s="183"/>
      <c r="BH109" s="183"/>
      <c r="BI109" s="183"/>
      <c r="BJ109" s="183"/>
      <c r="BK109" s="183"/>
      <c r="BL109" s="183"/>
      <c r="BM109" s="183"/>
      <c r="BN109" s="183"/>
      <c r="BO109" s="183"/>
      <c r="BP109" s="183"/>
      <c r="BQ109" s="183"/>
      <c r="BR109" s="183"/>
      <c r="BS109" s="183"/>
      <c r="BT109" s="183"/>
      <c r="BU109" s="183"/>
      <c r="BV109" s="183"/>
      <c r="BW109" s="183"/>
      <c r="BX109" s="183"/>
    </row>
    <row r="110" spans="1:76">
      <c r="A110" s="183"/>
      <c r="B110" s="183"/>
      <c r="C110" s="183"/>
      <c r="D110" s="183"/>
      <c r="E110" s="183"/>
      <c r="F110" s="183"/>
      <c r="G110" s="183"/>
      <c r="H110" s="183"/>
      <c r="I110" s="183"/>
      <c r="J110" s="183"/>
      <c r="K110" s="183"/>
      <c r="L110" s="183"/>
      <c r="M110" s="183"/>
      <c r="N110" s="183"/>
      <c r="O110" s="183"/>
      <c r="P110" s="183"/>
      <c r="Q110" s="183"/>
      <c r="R110" s="183"/>
      <c r="S110" s="183"/>
      <c r="T110" s="183"/>
      <c r="U110" s="183"/>
      <c r="V110" s="183"/>
      <c r="W110" s="183"/>
      <c r="X110" s="183"/>
      <c r="Y110" s="183"/>
      <c r="Z110" s="183"/>
      <c r="AA110" s="183"/>
      <c r="AB110" s="183"/>
      <c r="AC110" s="183"/>
      <c r="AD110" s="183"/>
      <c r="AE110" s="183"/>
      <c r="AF110" s="183"/>
      <c r="AG110" s="183"/>
      <c r="AH110" s="183"/>
      <c r="AI110" s="183"/>
      <c r="AJ110" s="183"/>
      <c r="AK110" s="183"/>
      <c r="AL110" s="183"/>
      <c r="AM110" s="183"/>
      <c r="AN110" s="183"/>
      <c r="AO110" s="183"/>
      <c r="AP110" s="183"/>
      <c r="AQ110" s="183"/>
      <c r="AR110" s="183"/>
      <c r="AS110" s="183"/>
      <c r="AT110" s="183"/>
      <c r="AU110" s="183"/>
      <c r="AV110" s="183"/>
      <c r="AW110" s="183"/>
      <c r="AX110" s="183"/>
      <c r="AY110" s="183"/>
      <c r="AZ110" s="183"/>
      <c r="BA110" s="183"/>
      <c r="BB110" s="183"/>
      <c r="BC110" s="183"/>
      <c r="BD110" s="183"/>
      <c r="BE110" s="183"/>
      <c r="BF110" s="183"/>
      <c r="BG110" s="183"/>
      <c r="BH110" s="183"/>
      <c r="BI110" s="183"/>
      <c r="BJ110" s="183"/>
      <c r="BK110" s="183"/>
      <c r="BL110" s="183"/>
      <c r="BM110" s="183"/>
      <c r="BN110" s="183"/>
      <c r="BO110" s="183"/>
      <c r="BP110" s="183"/>
      <c r="BQ110" s="183"/>
      <c r="BR110" s="183"/>
      <c r="BS110" s="183"/>
      <c r="BT110" s="183"/>
      <c r="BU110" s="183"/>
      <c r="BV110" s="183"/>
      <c r="BW110" s="183"/>
      <c r="BX110" s="183"/>
    </row>
    <row r="111" spans="1:76">
      <c r="A111" s="183"/>
      <c r="B111" s="183"/>
      <c r="C111" s="183"/>
      <c r="D111" s="183"/>
      <c r="E111" s="183"/>
      <c r="F111" s="183"/>
      <c r="G111" s="183"/>
      <c r="H111" s="183"/>
      <c r="I111" s="183"/>
      <c r="J111" s="183"/>
      <c r="K111" s="183"/>
      <c r="L111" s="183"/>
      <c r="M111" s="183"/>
      <c r="N111" s="183"/>
      <c r="O111" s="183"/>
      <c r="P111" s="183"/>
      <c r="Q111" s="183"/>
      <c r="R111" s="183"/>
      <c r="S111" s="183"/>
      <c r="T111" s="183"/>
      <c r="U111" s="183"/>
      <c r="V111" s="183"/>
      <c r="W111" s="183"/>
      <c r="X111" s="183"/>
      <c r="Y111" s="183"/>
      <c r="Z111" s="183"/>
      <c r="AA111" s="183"/>
      <c r="AB111" s="183"/>
      <c r="AC111" s="183"/>
      <c r="AD111" s="183"/>
      <c r="AE111" s="183"/>
      <c r="AF111" s="183"/>
      <c r="AG111" s="183"/>
      <c r="AH111" s="183"/>
      <c r="AI111" s="183"/>
      <c r="AJ111" s="183"/>
      <c r="AK111" s="183"/>
      <c r="AL111" s="183"/>
      <c r="AM111" s="183"/>
      <c r="AN111" s="183"/>
      <c r="AO111" s="183"/>
      <c r="AP111" s="183"/>
      <c r="AQ111" s="183"/>
      <c r="AR111" s="183"/>
      <c r="AS111" s="183"/>
      <c r="AT111" s="183"/>
      <c r="AU111" s="183"/>
      <c r="AV111" s="183"/>
      <c r="AW111" s="183"/>
      <c r="AX111" s="183"/>
      <c r="AY111" s="183"/>
      <c r="AZ111" s="183"/>
      <c r="BA111" s="183"/>
      <c r="BB111" s="183"/>
      <c r="BC111" s="183"/>
      <c r="BD111" s="183"/>
      <c r="BE111" s="183"/>
      <c r="BF111" s="183"/>
      <c r="BG111" s="183"/>
      <c r="BH111" s="183"/>
      <c r="BI111" s="183"/>
      <c r="BJ111" s="183"/>
      <c r="BK111" s="183"/>
      <c r="BL111" s="183"/>
      <c r="BM111" s="183"/>
      <c r="BN111" s="183"/>
      <c r="BO111" s="183"/>
      <c r="BP111" s="183"/>
      <c r="BQ111" s="183"/>
      <c r="BR111" s="183"/>
      <c r="BS111" s="183"/>
      <c r="BT111" s="183"/>
      <c r="BU111" s="183"/>
      <c r="BV111" s="183"/>
      <c r="BW111" s="183"/>
      <c r="BX111" s="183"/>
    </row>
    <row r="112" spans="1:76">
      <c r="A112" s="183"/>
      <c r="B112" s="183"/>
      <c r="C112" s="183"/>
      <c r="D112" s="183"/>
      <c r="E112" s="183"/>
      <c r="F112" s="183"/>
      <c r="G112" s="183"/>
      <c r="H112" s="183"/>
      <c r="I112" s="183"/>
      <c r="J112" s="183"/>
      <c r="K112" s="183"/>
      <c r="L112" s="183"/>
      <c r="M112" s="183"/>
      <c r="N112" s="183"/>
      <c r="O112" s="183"/>
      <c r="P112" s="183"/>
      <c r="Q112" s="183"/>
      <c r="R112" s="183"/>
      <c r="S112" s="183"/>
      <c r="T112" s="183"/>
      <c r="U112" s="183"/>
      <c r="V112" s="183"/>
      <c r="W112" s="183"/>
      <c r="X112" s="183"/>
      <c r="Y112" s="183"/>
      <c r="Z112" s="183"/>
      <c r="AA112" s="183"/>
      <c r="AB112" s="183"/>
      <c r="AC112" s="183"/>
      <c r="AD112" s="183"/>
      <c r="AE112" s="183"/>
      <c r="AF112" s="183"/>
      <c r="AG112" s="183"/>
      <c r="AH112" s="183"/>
      <c r="AI112" s="183"/>
      <c r="AJ112" s="183"/>
      <c r="AK112" s="183"/>
      <c r="AL112" s="183"/>
      <c r="AM112" s="183"/>
      <c r="AN112" s="183"/>
      <c r="AO112" s="183"/>
      <c r="AP112" s="183"/>
      <c r="AQ112" s="183"/>
      <c r="AR112" s="183"/>
      <c r="AS112" s="183"/>
      <c r="AT112" s="183"/>
      <c r="AU112" s="183"/>
      <c r="AV112" s="183"/>
      <c r="AW112" s="183"/>
      <c r="AX112" s="183"/>
      <c r="AY112" s="183"/>
      <c r="AZ112" s="183"/>
      <c r="BA112" s="183"/>
      <c r="BB112" s="183"/>
      <c r="BC112" s="183"/>
      <c r="BD112" s="183"/>
      <c r="BE112" s="183"/>
      <c r="BF112" s="183"/>
      <c r="BG112" s="183"/>
      <c r="BH112" s="183"/>
      <c r="BI112" s="183"/>
      <c r="BJ112" s="183"/>
      <c r="BK112" s="183"/>
      <c r="BL112" s="183"/>
      <c r="BM112" s="183"/>
      <c r="BN112" s="183"/>
      <c r="BO112" s="183"/>
      <c r="BP112" s="183"/>
      <c r="BQ112" s="183"/>
      <c r="BR112" s="183"/>
      <c r="BS112" s="183"/>
      <c r="BT112" s="183"/>
      <c r="BU112" s="183"/>
      <c r="BV112" s="183"/>
      <c r="BW112" s="183"/>
      <c r="BX112" s="183"/>
    </row>
    <row r="113" spans="1:76">
      <c r="A113" s="183"/>
      <c r="B113" s="183"/>
      <c r="C113" s="183"/>
      <c r="D113" s="183"/>
      <c r="E113" s="183"/>
      <c r="F113" s="183"/>
      <c r="G113" s="183"/>
      <c r="H113" s="183"/>
      <c r="I113" s="183"/>
      <c r="J113" s="183"/>
      <c r="K113" s="183"/>
      <c r="L113" s="183"/>
      <c r="M113" s="183"/>
      <c r="N113" s="183"/>
      <c r="O113" s="183"/>
      <c r="P113" s="183"/>
      <c r="Q113" s="183"/>
      <c r="R113" s="183"/>
      <c r="S113" s="183"/>
      <c r="T113" s="183"/>
      <c r="U113" s="183"/>
      <c r="V113" s="183"/>
      <c r="W113" s="183"/>
      <c r="X113" s="183"/>
      <c r="Y113" s="183"/>
      <c r="Z113" s="183"/>
      <c r="AA113" s="183"/>
      <c r="AB113" s="183"/>
      <c r="AC113" s="183"/>
      <c r="AD113" s="183"/>
      <c r="AE113" s="183"/>
      <c r="AF113" s="183"/>
      <c r="AG113" s="183"/>
      <c r="AH113" s="183"/>
      <c r="AI113" s="183"/>
      <c r="AJ113" s="183"/>
      <c r="AK113" s="183"/>
      <c r="AL113" s="183"/>
      <c r="AM113" s="183"/>
      <c r="AN113" s="183"/>
      <c r="AO113" s="183"/>
      <c r="AP113" s="183"/>
      <c r="AQ113" s="183"/>
      <c r="AR113" s="183"/>
      <c r="AS113" s="183"/>
      <c r="AT113" s="183"/>
      <c r="AU113" s="183"/>
      <c r="AV113" s="183"/>
      <c r="AW113" s="183"/>
      <c r="AX113" s="183"/>
      <c r="AY113" s="183"/>
      <c r="AZ113" s="183"/>
      <c r="BA113" s="183"/>
      <c r="BB113" s="183"/>
      <c r="BC113" s="183"/>
      <c r="BD113" s="183"/>
      <c r="BE113" s="183"/>
      <c r="BF113" s="183"/>
      <c r="BG113" s="183"/>
      <c r="BH113" s="183"/>
      <c r="BI113" s="183"/>
      <c r="BJ113" s="183"/>
      <c r="BK113" s="183"/>
      <c r="BL113" s="183"/>
      <c r="BM113" s="183"/>
      <c r="BN113" s="183"/>
      <c r="BO113" s="183"/>
      <c r="BP113" s="183"/>
      <c r="BQ113" s="183"/>
      <c r="BR113" s="183"/>
      <c r="BS113" s="183"/>
      <c r="BT113" s="183"/>
      <c r="BU113" s="183"/>
      <c r="BV113" s="183"/>
      <c r="BW113" s="183"/>
      <c r="BX113" s="183"/>
    </row>
    <row r="114" spans="1:76">
      <c r="A114" s="183"/>
      <c r="B114" s="183"/>
      <c r="C114" s="183"/>
      <c r="D114" s="183"/>
      <c r="E114" s="183"/>
      <c r="F114" s="183"/>
      <c r="G114" s="183"/>
      <c r="H114" s="183"/>
      <c r="I114" s="183"/>
      <c r="J114" s="183"/>
      <c r="K114" s="183"/>
      <c r="L114" s="183"/>
      <c r="M114" s="183"/>
      <c r="N114" s="183"/>
      <c r="O114" s="183"/>
      <c r="P114" s="183"/>
      <c r="Q114" s="183"/>
      <c r="R114" s="183"/>
      <c r="S114" s="183"/>
      <c r="T114" s="183"/>
      <c r="U114" s="183"/>
      <c r="V114" s="183"/>
      <c r="W114" s="183"/>
      <c r="X114" s="183"/>
      <c r="Y114" s="183"/>
      <c r="Z114" s="183"/>
      <c r="AA114" s="183"/>
      <c r="AB114" s="183"/>
      <c r="AC114" s="183"/>
      <c r="AD114" s="183"/>
      <c r="AE114" s="183"/>
      <c r="AF114" s="183"/>
      <c r="AG114" s="183"/>
      <c r="AH114" s="183"/>
      <c r="AI114" s="183"/>
      <c r="AJ114" s="183"/>
      <c r="AK114" s="183"/>
      <c r="AL114" s="183"/>
      <c r="AM114" s="183"/>
      <c r="AN114" s="183"/>
      <c r="AO114" s="183"/>
      <c r="AP114" s="183"/>
      <c r="AQ114" s="183"/>
      <c r="AR114" s="183"/>
      <c r="AS114" s="183"/>
      <c r="AT114" s="183"/>
      <c r="AU114" s="183"/>
      <c r="AV114" s="183"/>
      <c r="AW114" s="183"/>
      <c r="AX114" s="183"/>
      <c r="AY114" s="183"/>
      <c r="AZ114" s="183"/>
      <c r="BA114" s="183"/>
      <c r="BB114" s="183"/>
      <c r="BC114" s="183"/>
      <c r="BD114" s="183"/>
      <c r="BE114" s="183"/>
      <c r="BF114" s="183"/>
      <c r="BG114" s="183"/>
      <c r="BH114" s="183"/>
      <c r="BI114" s="183"/>
      <c r="BJ114" s="183"/>
      <c r="BK114" s="183"/>
      <c r="BL114" s="183"/>
      <c r="BM114" s="183"/>
      <c r="BN114" s="183"/>
      <c r="BO114" s="183"/>
      <c r="BP114" s="183"/>
      <c r="BQ114" s="183"/>
      <c r="BR114" s="183"/>
      <c r="BS114" s="183"/>
      <c r="BT114" s="183"/>
      <c r="BU114" s="183"/>
      <c r="BV114" s="183"/>
      <c r="BW114" s="183"/>
      <c r="BX114" s="18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3187A4"/>
  </sheetPr>
  <dimension ref="B1:F1000"/>
  <sheetViews>
    <sheetView showGridLines="0" topLeftCell="A13" zoomScale="90" zoomScaleNormal="90" workbookViewId="0">
      <selection activeCell="C19" sqref="C19"/>
    </sheetView>
  </sheetViews>
  <sheetFormatPr baseColWidth="10" defaultColWidth="11.140625" defaultRowHeight="15" customHeight="1"/>
  <cols>
    <col min="1" max="1" width="9.5703125" style="13" customWidth="1"/>
    <col min="2" max="2" width="8.5703125" style="13" customWidth="1"/>
    <col min="3" max="3" width="121.140625" style="13" customWidth="1"/>
    <col min="4" max="4" width="52.42578125" style="13" customWidth="1"/>
    <col min="5" max="26" width="11" style="13" customWidth="1"/>
    <col min="27" max="16384" width="11.140625" style="13"/>
  </cols>
  <sheetData>
    <row r="1" spans="2:6" ht="16"/>
    <row r="2" spans="2:6" ht="60" customHeight="1"/>
    <row r="3" spans="2:6" ht="16.25" customHeight="1">
      <c r="C3" s="162" t="s">
        <v>217</v>
      </c>
    </row>
    <row r="4" spans="2:6" ht="16">
      <c r="C4" s="162" t="s">
        <v>218</v>
      </c>
    </row>
    <row r="5" spans="2:6" ht="16"/>
    <row r="6" spans="2:6" ht="16"/>
    <row r="7" spans="2:6" ht="31.5" customHeight="1">
      <c r="B7" s="90" t="s">
        <v>219</v>
      </c>
    </row>
    <row r="8" spans="2:6" ht="39" customHeight="1">
      <c r="B8" s="307" t="s">
        <v>70</v>
      </c>
      <c r="C8" s="265"/>
      <c r="D8" s="51"/>
      <c r="E8" s="51"/>
      <c r="F8" s="51"/>
    </row>
    <row r="9" spans="2:6" ht="16">
      <c r="B9" s="308" t="s">
        <v>220</v>
      </c>
      <c r="C9" s="265"/>
    </row>
    <row r="10" spans="2:6" ht="34">
      <c r="B10" s="53" t="s">
        <v>73</v>
      </c>
      <c r="C10" s="64" t="s">
        <v>240</v>
      </c>
    </row>
    <row r="11" spans="2:6" ht="33" customHeight="1">
      <c r="B11" s="56" t="s">
        <v>75</v>
      </c>
      <c r="C11" s="65" t="s">
        <v>241</v>
      </c>
    </row>
    <row r="12" spans="2:6" ht="51">
      <c r="B12" s="60" t="s">
        <v>77</v>
      </c>
      <c r="C12" s="66" t="s">
        <v>242</v>
      </c>
    </row>
    <row r="13" spans="2:6" ht="54" customHeight="1">
      <c r="B13" s="56" t="s">
        <v>79</v>
      </c>
      <c r="C13" s="187" t="s">
        <v>243</v>
      </c>
    </row>
    <row r="14" spans="2:6" ht="21" customHeight="1">
      <c r="B14" s="188"/>
      <c r="C14" s="256" t="s">
        <v>244</v>
      </c>
    </row>
    <row r="15" spans="2:6" ht="34">
      <c r="B15" s="60" t="s">
        <v>81</v>
      </c>
      <c r="C15" s="66" t="s">
        <v>245</v>
      </c>
    </row>
    <row r="16" spans="2:6" ht="16">
      <c r="B16" s="60"/>
      <c r="C16" s="257" t="s">
        <v>246</v>
      </c>
    </row>
    <row r="17" spans="2:3" ht="51">
      <c r="B17" s="188" t="s">
        <v>83</v>
      </c>
      <c r="C17" s="187" t="s">
        <v>247</v>
      </c>
    </row>
    <row r="18" spans="2:3" ht="17">
      <c r="B18" s="188"/>
      <c r="C18" s="258" t="s">
        <v>248</v>
      </c>
    </row>
    <row r="19" spans="2:3" ht="34">
      <c r="B19" s="60" t="s">
        <v>85</v>
      </c>
      <c r="C19" s="66" t="s">
        <v>249</v>
      </c>
    </row>
    <row r="20" spans="2:3" ht="50" customHeight="1">
      <c r="B20" s="188" t="s">
        <v>87</v>
      </c>
      <c r="C20" s="187" t="s">
        <v>250</v>
      </c>
    </row>
    <row r="21" spans="2:3" ht="34">
      <c r="B21" s="60" t="s">
        <v>89</v>
      </c>
      <c r="C21" s="66" t="s">
        <v>251</v>
      </c>
    </row>
    <row r="22" spans="2:3" ht="34">
      <c r="B22" s="188" t="s">
        <v>92</v>
      </c>
      <c r="C22" s="190" t="s">
        <v>252</v>
      </c>
    </row>
    <row r="23" spans="2:3" ht="17">
      <c r="B23" s="60" t="s">
        <v>94</v>
      </c>
      <c r="C23" s="189" t="s">
        <v>253</v>
      </c>
    </row>
    <row r="24" spans="2:3" ht="34">
      <c r="B24" s="188" t="s">
        <v>96</v>
      </c>
      <c r="C24" s="187" t="s">
        <v>254</v>
      </c>
    </row>
    <row r="25" spans="2:3" ht="15.75" customHeight="1">
      <c r="B25" s="60" t="s">
        <v>98</v>
      </c>
      <c r="C25" s="189" t="s">
        <v>255</v>
      </c>
    </row>
    <row r="26" spans="2:3" ht="15.75" customHeight="1"/>
    <row r="27" spans="2:3" ht="15.75" customHeight="1"/>
    <row r="28" spans="2:3" ht="15.75" customHeight="1"/>
    <row r="29" spans="2:3" ht="15.75" customHeight="1">
      <c r="B29" s="253"/>
      <c r="C29" s="236"/>
    </row>
    <row r="30" spans="2:3" ht="15.75" customHeight="1">
      <c r="B30" s="253"/>
      <c r="C30" s="29"/>
    </row>
    <row r="31" spans="2:3" ht="15.75" customHeight="1">
      <c r="B31" s="253"/>
      <c r="C31" s="236"/>
    </row>
    <row r="32" spans="2:3" ht="15.75" customHeight="1">
      <c r="B32" s="253"/>
      <c r="C32" s="236"/>
    </row>
    <row r="33" spans="2:3" ht="15.75" customHeight="1">
      <c r="B33" s="253"/>
      <c r="C33" s="236"/>
    </row>
    <row r="34" spans="2:3" ht="15.75" customHeight="1">
      <c r="B34" s="253"/>
      <c r="C34" s="236"/>
    </row>
    <row r="35" spans="2:3" ht="15.75" customHeight="1">
      <c r="B35" s="253"/>
      <c r="C35" s="26"/>
    </row>
    <row r="36" spans="2:3" ht="15.75" customHeight="1">
      <c r="B36" s="253"/>
      <c r="C36" s="10"/>
    </row>
    <row r="37" spans="2:3" ht="15.75" customHeight="1">
      <c r="B37" s="253"/>
      <c r="C37" s="10"/>
    </row>
    <row r="38" spans="2:3" ht="15.75" customHeight="1">
      <c r="B38" s="253"/>
      <c r="C38" s="10"/>
    </row>
    <row r="39" spans="2:3" ht="15.75" customHeight="1">
      <c r="B39" s="253"/>
      <c r="C39" s="10"/>
    </row>
    <row r="40" spans="2:3" ht="15.75" customHeight="1">
      <c r="B40" s="253"/>
      <c r="C40" s="10"/>
    </row>
    <row r="41" spans="2:3" ht="15.75" customHeight="1">
      <c r="B41" s="254"/>
      <c r="C41" s="26"/>
    </row>
    <row r="42" spans="2:3" ht="15.75" customHeight="1">
      <c r="B42" s="254"/>
      <c r="C42" s="10"/>
    </row>
    <row r="43" spans="2:3" ht="15.75" customHeight="1">
      <c r="B43" s="254"/>
      <c r="C43" s="30"/>
    </row>
    <row r="44" spans="2:3" ht="15.75" customHeight="1">
      <c r="B44" s="254"/>
      <c r="C44" s="10"/>
    </row>
    <row r="45" spans="2:3" ht="15.75" customHeight="1"/>
    <row r="46" spans="2:3" ht="15.75" customHeight="1"/>
    <row r="47" spans="2:3" ht="15.75" customHeight="1"/>
    <row r="48" spans="2:3"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B8:C8"/>
    <mergeCell ref="B9:C9"/>
  </mergeCells>
  <phoneticPr fontId="9" type="noConversion"/>
  <hyperlinks>
    <hyperlink ref="C3" location="'Certification Checklist'!A1" display="Return to Checklist" xr:uid="{00000000-0004-0000-0300-000000000000}"/>
    <hyperlink ref="C4" r:id="rId1" xr:uid="{00000000-0004-0000-0300-000001000000}"/>
    <hyperlink ref="C14" r:id="rId2" xr:uid="{00000000-0004-0000-0300-000003000000}"/>
    <hyperlink ref="C16" r:id="rId3" xr:uid="{00000000-0004-0000-0300-000004000000}"/>
    <hyperlink ref="C18" r:id="rId4" xr:uid="{00000000-0004-0000-0300-000005000000}"/>
  </hyperlinks>
  <pageMargins left="0.75" right="0.75" top="1" bottom="1" header="0" footer="0"/>
  <pageSetup orientation="portrait"/>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2A4C7F"/>
  </sheetPr>
  <dimension ref="B1:D996"/>
  <sheetViews>
    <sheetView showGridLines="0" topLeftCell="A8" zoomScale="90" zoomScaleNormal="90" workbookViewId="0">
      <selection activeCell="D6" sqref="D6"/>
    </sheetView>
  </sheetViews>
  <sheetFormatPr baseColWidth="10" defaultColWidth="11.140625" defaultRowHeight="15" customHeight="1"/>
  <cols>
    <col min="1" max="1" width="9.5703125" style="13" customWidth="1"/>
    <col min="2" max="2" width="8.5703125" style="13" customWidth="1"/>
    <col min="3" max="3" width="121.140625" style="13" customWidth="1"/>
    <col min="4" max="4" width="52.42578125" style="13" customWidth="1"/>
    <col min="5" max="26" width="11" style="13" customWidth="1"/>
    <col min="27" max="16384" width="11.140625" style="13"/>
  </cols>
  <sheetData>
    <row r="1" spans="2:4" ht="16"/>
    <row r="2" spans="2:4" ht="62" customHeight="1"/>
    <row r="3" spans="2:4" ht="16">
      <c r="C3" s="162" t="s">
        <v>217</v>
      </c>
    </row>
    <row r="4" spans="2:4" ht="16">
      <c r="C4" s="162" t="s">
        <v>218</v>
      </c>
    </row>
    <row r="5" spans="2:4" ht="16"/>
    <row r="6" spans="2:4" ht="16"/>
    <row r="7" spans="2:4" ht="31.5" customHeight="1">
      <c r="B7" s="90" t="s">
        <v>256</v>
      </c>
      <c r="C7" s="90"/>
    </row>
    <row r="8" spans="2:4" ht="43.5" customHeight="1">
      <c r="B8" s="309" t="s">
        <v>101</v>
      </c>
      <c r="C8" s="265"/>
      <c r="D8" s="67"/>
    </row>
    <row r="9" spans="2:4" ht="17.75" customHeight="1">
      <c r="B9" s="68" t="s">
        <v>220</v>
      </c>
      <c r="C9" s="69"/>
      <c r="D9" s="67"/>
    </row>
    <row r="10" spans="2:4" ht="31.25" customHeight="1">
      <c r="B10" s="70" t="s">
        <v>105</v>
      </c>
      <c r="C10" s="71" t="s">
        <v>257</v>
      </c>
      <c r="D10" s="67"/>
    </row>
    <row r="11" spans="2:4" ht="34">
      <c r="B11" s="56" t="s">
        <v>107</v>
      </c>
      <c r="C11" s="57" t="s">
        <v>258</v>
      </c>
      <c r="D11" s="67"/>
    </row>
    <row r="12" spans="2:4" ht="30.75" customHeight="1">
      <c r="B12" s="53" t="s">
        <v>109</v>
      </c>
      <c r="C12" s="163" t="s">
        <v>259</v>
      </c>
      <c r="D12" s="67"/>
    </row>
    <row r="13" spans="2:4" ht="15" customHeight="1">
      <c r="B13" s="56" t="s">
        <v>111</v>
      </c>
      <c r="C13" s="57" t="s">
        <v>260</v>
      </c>
      <c r="D13" s="67"/>
    </row>
    <row r="14" spans="2:4" ht="33.5" customHeight="1">
      <c r="B14" s="164" t="s">
        <v>113</v>
      </c>
      <c r="C14" s="178" t="s">
        <v>261</v>
      </c>
    </row>
    <row r="15" spans="2:4" ht="51">
      <c r="B15" s="165" t="s">
        <v>116</v>
      </c>
      <c r="C15" s="168" t="s">
        <v>262</v>
      </c>
    </row>
    <row r="16" spans="2:4" ht="17">
      <c r="B16" s="53" t="s">
        <v>118</v>
      </c>
      <c r="C16" s="73" t="s">
        <v>263</v>
      </c>
    </row>
    <row r="17" spans="2:3" ht="34.25" customHeight="1">
      <c r="B17" s="165" t="s">
        <v>120</v>
      </c>
      <c r="C17" s="166" t="s">
        <v>264</v>
      </c>
    </row>
    <row r="18" spans="2:3" ht="33" customHeight="1">
      <c r="B18" s="53" t="s">
        <v>122</v>
      </c>
      <c r="C18" s="73" t="s">
        <v>265</v>
      </c>
    </row>
    <row r="19" spans="2:3" ht="15.75" customHeight="1"/>
    <row r="20" spans="2:3" ht="15.75" customHeight="1"/>
    <row r="21" spans="2:3" ht="15.75" customHeight="1"/>
    <row r="22" spans="2:3" ht="15.75" customHeight="1"/>
    <row r="23" spans="2:3" ht="15.75" customHeight="1"/>
    <row r="24" spans="2:3" ht="15.75" customHeight="1"/>
    <row r="25" spans="2:3" ht="15.75" customHeight="1"/>
    <row r="26" spans="2:3" ht="15.75" customHeight="1"/>
    <row r="27" spans="2:3" ht="15.75" customHeight="1"/>
    <row r="28" spans="2:3" ht="15.75" customHeight="1"/>
    <row r="29" spans="2:3" ht="15.75" customHeight="1"/>
    <row r="30" spans="2:3" ht="15.75" customHeight="1"/>
    <row r="31" spans="2:3" ht="15.75" customHeight="1"/>
    <row r="32" spans="2: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mergeCells count="1">
    <mergeCell ref="B8:C8"/>
  </mergeCells>
  <hyperlinks>
    <hyperlink ref="C3" location="'Certification Checklist'!A1" display="Return to Checklist" xr:uid="{00000000-0004-0000-0400-000000000000}"/>
    <hyperlink ref="C4" r:id="rId1" xr:uid="{00000000-0004-0000-0400-000001000000}"/>
    <hyperlink ref="C15" r:id="rId2" location="calculators" display="Virtual attendance: Virtual attendance reduces transportation emissions. Air travel has a particularly large carbon footprint. For example, one round-trip flight from Boston to Seattle generates about as much carbon dioxide emissions (1.8 metric tons) per passenger as a year of commuting 16 kilometers each way in a medium car. Click here for more info." xr:uid="{4A7602D6-E0F7-45E4-921B-7A1DABFCB75C}"/>
  </hyperlinks>
  <pageMargins left="0.75" right="0.75" top="1" bottom="1" header="0" footer="0"/>
  <pageSetup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EE8336"/>
  </sheetPr>
  <dimension ref="B1:D999"/>
  <sheetViews>
    <sheetView showGridLines="0" topLeftCell="A6" zoomScale="90" zoomScaleNormal="90" workbookViewId="0">
      <selection activeCell="D8" sqref="D8"/>
    </sheetView>
  </sheetViews>
  <sheetFormatPr baseColWidth="10" defaultColWidth="11.140625" defaultRowHeight="15" customHeight="1"/>
  <cols>
    <col min="1" max="1" width="9.5703125" style="13" customWidth="1"/>
    <col min="2" max="2" width="8.5703125" style="13" customWidth="1"/>
    <col min="3" max="3" width="121.140625" style="13" customWidth="1"/>
    <col min="4" max="4" width="52.42578125" style="13" customWidth="1"/>
    <col min="5" max="26" width="11" style="13" customWidth="1"/>
    <col min="27" max="16384" width="11.140625" style="13"/>
  </cols>
  <sheetData>
    <row r="1" spans="2:4" ht="16"/>
    <row r="2" spans="2:4" ht="16"/>
    <row r="3" spans="2:4" ht="45.5" customHeight="1"/>
    <row r="4" spans="2:4" ht="16">
      <c r="C4" s="162" t="s">
        <v>217</v>
      </c>
    </row>
    <row r="5" spans="2:4" ht="16">
      <c r="C5" s="162" t="s">
        <v>218</v>
      </c>
    </row>
    <row r="6" spans="2:4" ht="16"/>
    <row r="7" spans="2:4" ht="16"/>
    <row r="8" spans="2:4" ht="31.5" customHeight="1">
      <c r="B8" s="90" t="s">
        <v>256</v>
      </c>
      <c r="C8" s="90"/>
    </row>
    <row r="9" spans="2:4" ht="39" customHeight="1">
      <c r="B9" s="310" t="s">
        <v>266</v>
      </c>
      <c r="C9" s="265"/>
      <c r="D9" s="67"/>
    </row>
    <row r="10" spans="2:4" ht="22.5" customHeight="1">
      <c r="B10" s="311" t="s">
        <v>220</v>
      </c>
      <c r="C10" s="265"/>
      <c r="D10" s="67"/>
    </row>
    <row r="11" spans="2:4" ht="29.75" customHeight="1">
      <c r="B11" s="171" t="s">
        <v>128</v>
      </c>
      <c r="C11" s="179" t="s">
        <v>267</v>
      </c>
      <c r="D11" s="67"/>
    </row>
    <row r="12" spans="2:4" ht="30" customHeight="1">
      <c r="B12" s="169" t="s">
        <v>130</v>
      </c>
      <c r="C12" s="170" t="s">
        <v>268</v>
      </c>
      <c r="D12" s="67"/>
    </row>
    <row r="13" spans="2:4" ht="33.5" customHeight="1">
      <c r="B13" s="174" t="s">
        <v>132</v>
      </c>
      <c r="C13" s="179" t="s">
        <v>269</v>
      </c>
      <c r="D13" s="67"/>
    </row>
    <row r="14" spans="2:4" ht="34">
      <c r="B14" s="169" t="s">
        <v>134</v>
      </c>
      <c r="C14" s="175" t="s">
        <v>270</v>
      </c>
      <c r="D14" s="72"/>
    </row>
    <row r="15" spans="2:4" ht="18.5" customHeight="1">
      <c r="B15" s="176" t="s">
        <v>136</v>
      </c>
      <c r="C15" s="177" t="s">
        <v>271</v>
      </c>
      <c r="D15" s="67"/>
    </row>
    <row r="16" spans="2:4" ht="17">
      <c r="B16" s="169" t="s">
        <v>139</v>
      </c>
      <c r="C16" s="175" t="s">
        <v>272</v>
      </c>
      <c r="D16" s="67"/>
    </row>
    <row r="17" spans="2:4" ht="20" customHeight="1">
      <c r="B17" s="176" t="s">
        <v>141</v>
      </c>
      <c r="C17" s="177" t="s">
        <v>273</v>
      </c>
      <c r="D17" s="67"/>
    </row>
    <row r="18" spans="2:4" ht="18.5" customHeight="1">
      <c r="B18" s="169" t="s">
        <v>144</v>
      </c>
      <c r="C18" s="167" t="s">
        <v>274</v>
      </c>
      <c r="D18" s="67"/>
    </row>
    <row r="19" spans="2:4" ht="16">
      <c r="B19" s="172"/>
      <c r="C19" s="173"/>
    </row>
    <row r="20" spans="2:4" ht="15.75" customHeight="1"/>
    <row r="21" spans="2:4" ht="15.75" customHeight="1"/>
    <row r="22" spans="2:4" ht="15.75" customHeight="1"/>
    <row r="23" spans="2:4" ht="15.75" customHeight="1"/>
    <row r="24" spans="2:4" ht="15.75" customHeight="1"/>
    <row r="25" spans="2:4" ht="15.75" customHeight="1"/>
    <row r="26" spans="2:4" ht="15.75" customHeight="1"/>
    <row r="27" spans="2:4" ht="15.75" customHeight="1"/>
    <row r="28" spans="2:4" ht="15.75" customHeight="1"/>
    <row r="29" spans="2:4" ht="15.75" customHeight="1"/>
    <row r="30" spans="2:4" ht="15.75" customHeight="1"/>
    <row r="31" spans="2:4" ht="15.75" customHeight="1"/>
    <row r="32" spans="2: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2">
    <mergeCell ref="B9:C9"/>
    <mergeCell ref="B10:C10"/>
  </mergeCells>
  <hyperlinks>
    <hyperlink ref="C4" location="'Certification Checklist'!A1" display="Return to Checklist" xr:uid="{00000000-0004-0000-0500-000000000000}"/>
    <hyperlink ref="C5" r:id="rId1" xr:uid="{00000000-0004-0000-0500-000001000000}"/>
  </hyperlinks>
  <pageMargins left="0.75" right="0.75" top="1" bottom="1" header="0" footer="0"/>
  <pageSetup orientation="portrait"/>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2:Z1000"/>
  <sheetViews>
    <sheetView topLeftCell="A6" zoomScale="60" zoomScaleNormal="60" workbookViewId="0">
      <selection activeCell="H32" sqref="H32:H35"/>
    </sheetView>
  </sheetViews>
  <sheetFormatPr baseColWidth="10" defaultColWidth="11.140625" defaultRowHeight="15" customHeight="1"/>
  <cols>
    <col min="1" max="1" width="11" customWidth="1"/>
    <col min="2" max="2" width="36.42578125" customWidth="1"/>
    <col min="3" max="3" width="22.5703125" customWidth="1"/>
    <col min="4" max="4" width="19" customWidth="1"/>
    <col min="5" max="5" width="17.140625" customWidth="1"/>
    <col min="6" max="6" width="13.5703125" customWidth="1"/>
    <col min="7" max="7" width="15.85546875" customWidth="1"/>
    <col min="8" max="8" width="14.5703125" customWidth="1"/>
    <col min="9" max="10" width="16.5703125" customWidth="1"/>
    <col min="11" max="11" width="14.140625" customWidth="1"/>
    <col min="12" max="12" width="17.85546875" customWidth="1"/>
    <col min="13" max="13" width="14.42578125" customWidth="1"/>
    <col min="14" max="14" width="13.42578125" customWidth="1"/>
    <col min="15" max="15" width="13" customWidth="1"/>
    <col min="16" max="16" width="13.42578125" customWidth="1"/>
    <col min="17" max="26" width="11" customWidth="1"/>
  </cols>
  <sheetData>
    <row r="2" spans="1:26" ht="16">
      <c r="B2" s="312" t="s">
        <v>275</v>
      </c>
      <c r="C2" s="313"/>
      <c r="D2" s="313"/>
      <c r="E2" s="313"/>
      <c r="F2" s="313"/>
    </row>
    <row r="3" spans="1:26" ht="17">
      <c r="B3" s="6" t="s">
        <v>276</v>
      </c>
    </row>
    <row r="4" spans="1:26" ht="17">
      <c r="B4" s="6" t="s">
        <v>277</v>
      </c>
    </row>
    <row r="5" spans="1:26" ht="17">
      <c r="B5" s="6" t="s">
        <v>278</v>
      </c>
    </row>
    <row r="6" spans="1:26" ht="15" customHeight="1">
      <c r="B6" s="6"/>
    </row>
    <row r="7" spans="1:26" ht="17">
      <c r="A7" s="1"/>
      <c r="B7" s="6"/>
      <c r="C7" s="1"/>
      <c r="D7" s="1"/>
      <c r="E7" s="1"/>
      <c r="F7" s="1"/>
      <c r="G7" s="1"/>
      <c r="H7" s="1"/>
      <c r="I7" s="1"/>
      <c r="J7" s="1"/>
      <c r="K7" s="1"/>
      <c r="L7" s="1"/>
      <c r="M7" s="1"/>
      <c r="N7" s="1"/>
      <c r="O7" s="1"/>
      <c r="P7" s="1"/>
      <c r="Q7" s="1"/>
      <c r="R7" s="1"/>
      <c r="S7" s="1"/>
      <c r="T7" s="1"/>
      <c r="U7" s="1"/>
      <c r="V7" s="1"/>
      <c r="W7" s="1"/>
      <c r="X7" s="1"/>
      <c r="Y7" s="1"/>
      <c r="Z7" s="1"/>
    </row>
    <row r="8" spans="1:26" ht="17">
      <c r="A8" s="1"/>
      <c r="B8" s="6"/>
      <c r="C8" s="1"/>
      <c r="D8" s="1"/>
      <c r="E8" s="1"/>
      <c r="F8" s="1"/>
      <c r="G8" s="1"/>
      <c r="H8" s="1"/>
      <c r="I8" s="1"/>
      <c r="J8" s="1"/>
      <c r="K8" s="1"/>
      <c r="L8" s="1"/>
      <c r="M8" s="1"/>
      <c r="N8" s="1"/>
      <c r="O8" s="1"/>
      <c r="P8" s="1"/>
      <c r="Q8" s="1"/>
      <c r="R8" s="1"/>
      <c r="S8" s="1"/>
      <c r="T8" s="1"/>
      <c r="U8" s="1"/>
      <c r="V8" s="1"/>
      <c r="W8" s="1"/>
      <c r="X8" s="1"/>
      <c r="Y8" s="1"/>
      <c r="Z8" s="1"/>
    </row>
    <row r="9" spans="1:26" ht="16">
      <c r="A9" s="1"/>
      <c r="B9" s="312" t="s">
        <v>279</v>
      </c>
      <c r="C9" s="313"/>
      <c r="D9" s="313"/>
      <c r="E9" s="313"/>
      <c r="F9" s="313"/>
    </row>
    <row r="10" spans="1:26" ht="16">
      <c r="B10" s="7" t="s">
        <v>280</v>
      </c>
      <c r="C10" s="7" t="s">
        <v>281</v>
      </c>
      <c r="D10" s="7" t="s">
        <v>282</v>
      </c>
      <c r="E10" s="7" t="s">
        <v>283</v>
      </c>
      <c r="F10" s="7" t="s">
        <v>284</v>
      </c>
      <c r="G10" s="7" t="s">
        <v>285</v>
      </c>
      <c r="H10" s="7" t="s">
        <v>286</v>
      </c>
      <c r="I10" s="7" t="s">
        <v>287</v>
      </c>
      <c r="J10" s="7" t="s">
        <v>288</v>
      </c>
      <c r="K10" s="7" t="s">
        <v>289</v>
      </c>
      <c r="L10" s="7" t="s">
        <v>290</v>
      </c>
      <c r="M10" s="7" t="s">
        <v>291</v>
      </c>
      <c r="N10" s="7" t="s">
        <v>292</v>
      </c>
      <c r="Q10" s="7"/>
    </row>
    <row r="11" spans="1:26" ht="17">
      <c r="A11" s="8"/>
      <c r="B11" s="1" t="s">
        <v>38</v>
      </c>
      <c r="C11" s="1" t="s">
        <v>38</v>
      </c>
      <c r="D11" s="1" t="s">
        <v>38</v>
      </c>
      <c r="E11" s="1" t="s">
        <v>38</v>
      </c>
      <c r="F11" s="1" t="s">
        <v>38</v>
      </c>
      <c r="G11" s="1" t="s">
        <v>38</v>
      </c>
      <c r="H11" s="1" t="s">
        <v>38</v>
      </c>
      <c r="I11" s="1" t="s">
        <v>38</v>
      </c>
      <c r="J11" s="1" t="s">
        <v>38</v>
      </c>
      <c r="K11" s="1" t="s">
        <v>38</v>
      </c>
      <c r="L11" s="1" t="s">
        <v>38</v>
      </c>
      <c r="M11" s="1" t="s">
        <v>38</v>
      </c>
      <c r="N11" s="1" t="s">
        <v>38</v>
      </c>
    </row>
    <row r="12" spans="1:26" ht="17">
      <c r="B12" s="8" t="s">
        <v>34</v>
      </c>
      <c r="C12" s="8" t="s">
        <v>34</v>
      </c>
      <c r="D12" s="8" t="s">
        <v>34</v>
      </c>
      <c r="E12" s="8" t="s">
        <v>34</v>
      </c>
      <c r="F12" s="8" t="s">
        <v>181</v>
      </c>
      <c r="G12" s="8" t="s">
        <v>181</v>
      </c>
      <c r="H12" s="8" t="s">
        <v>293</v>
      </c>
      <c r="I12" s="9" t="s">
        <v>294</v>
      </c>
      <c r="J12" s="8" t="s">
        <v>34</v>
      </c>
      <c r="K12" s="8" t="s">
        <v>293</v>
      </c>
      <c r="L12" s="9" t="s">
        <v>295</v>
      </c>
      <c r="M12" s="8" t="s">
        <v>34</v>
      </c>
      <c r="N12" s="8" t="s">
        <v>34</v>
      </c>
    </row>
    <row r="13" spans="1:26" ht="17">
      <c r="B13" s="8" t="s">
        <v>188</v>
      </c>
      <c r="C13" s="8" t="s">
        <v>188</v>
      </c>
      <c r="D13" s="8" t="s">
        <v>188</v>
      </c>
      <c r="E13" s="8" t="s">
        <v>188</v>
      </c>
      <c r="F13" s="8" t="s">
        <v>184</v>
      </c>
      <c r="G13" s="8" t="s">
        <v>184</v>
      </c>
      <c r="H13" s="8" t="s">
        <v>296</v>
      </c>
      <c r="I13" s="10" t="s">
        <v>297</v>
      </c>
      <c r="J13" s="8" t="s">
        <v>188</v>
      </c>
      <c r="K13" s="8" t="s">
        <v>188</v>
      </c>
      <c r="L13" s="8" t="s">
        <v>298</v>
      </c>
      <c r="M13" s="8" t="s">
        <v>296</v>
      </c>
      <c r="N13" s="8" t="s">
        <v>296</v>
      </c>
    </row>
    <row r="14" spans="1:26" ht="17">
      <c r="B14" s="8" t="s">
        <v>191</v>
      </c>
      <c r="C14" s="8" t="s">
        <v>191</v>
      </c>
      <c r="D14" s="8" t="s">
        <v>191</v>
      </c>
      <c r="E14" s="8" t="s">
        <v>191</v>
      </c>
      <c r="F14" s="8" t="s">
        <v>185</v>
      </c>
      <c r="G14" s="8" t="s">
        <v>185</v>
      </c>
      <c r="H14" s="8" t="s">
        <v>191</v>
      </c>
      <c r="I14" s="8" t="s">
        <v>299</v>
      </c>
      <c r="J14" s="8" t="s">
        <v>191</v>
      </c>
      <c r="K14" s="8" t="s">
        <v>191</v>
      </c>
      <c r="L14" s="8" t="s">
        <v>300</v>
      </c>
      <c r="M14" s="8" t="s">
        <v>191</v>
      </c>
      <c r="N14" s="8" t="s">
        <v>191</v>
      </c>
    </row>
    <row r="15" spans="1:26" ht="17">
      <c r="B15" s="8"/>
      <c r="C15" s="8"/>
      <c r="D15" s="8"/>
      <c r="E15" s="8"/>
      <c r="F15" s="8" t="s">
        <v>191</v>
      </c>
      <c r="G15" s="8" t="s">
        <v>191</v>
      </c>
      <c r="I15" s="8" t="s">
        <v>191</v>
      </c>
      <c r="L15" s="8" t="s">
        <v>191</v>
      </c>
    </row>
    <row r="16" spans="1:26" ht="17">
      <c r="B16" s="8"/>
      <c r="C16" s="8"/>
      <c r="D16" s="8"/>
      <c r="E16" s="8"/>
      <c r="F16" s="8"/>
      <c r="G16" s="1"/>
      <c r="H16" s="1"/>
      <c r="I16" s="1"/>
      <c r="J16" s="1"/>
      <c r="K16" s="1"/>
      <c r="L16" s="1"/>
      <c r="N16" s="8"/>
    </row>
    <row r="17" spans="2:14" ht="17">
      <c r="B17" s="8"/>
      <c r="C17" s="8"/>
      <c r="D17" s="8"/>
      <c r="E17" s="8"/>
      <c r="F17" s="8"/>
      <c r="G17" s="1"/>
      <c r="H17" s="1"/>
      <c r="I17" s="1"/>
      <c r="J17" s="1"/>
      <c r="K17" s="1"/>
      <c r="L17" s="1"/>
      <c r="N17" s="8"/>
    </row>
    <row r="18" spans="2:14" ht="17">
      <c r="B18" s="8"/>
      <c r="C18" s="8"/>
      <c r="D18" s="8"/>
      <c r="E18" s="8"/>
      <c r="F18" s="8"/>
      <c r="G18" s="1"/>
      <c r="H18" s="1"/>
      <c r="I18" s="1"/>
      <c r="J18" s="1"/>
      <c r="K18" s="1"/>
      <c r="L18" s="1"/>
      <c r="N18" s="8"/>
    </row>
    <row r="19" spans="2:14" ht="16">
      <c r="B19" s="312" t="s">
        <v>301</v>
      </c>
      <c r="C19" s="313"/>
      <c r="D19" s="313"/>
      <c r="E19" s="313"/>
      <c r="F19" s="313"/>
    </row>
    <row r="20" spans="2:14" ht="16">
      <c r="B20" s="11" t="s">
        <v>302</v>
      </c>
      <c r="C20" s="11" t="s">
        <v>303</v>
      </c>
      <c r="D20" s="11" t="s">
        <v>304</v>
      </c>
      <c r="E20" s="11" t="s">
        <v>305</v>
      </c>
      <c r="F20" s="11" t="s">
        <v>306</v>
      </c>
      <c r="G20" s="11" t="s">
        <v>307</v>
      </c>
      <c r="H20" s="11" t="s">
        <v>308</v>
      </c>
      <c r="I20" s="11" t="s">
        <v>309</v>
      </c>
      <c r="J20" s="11" t="s">
        <v>310</v>
      </c>
      <c r="K20" s="11" t="s">
        <v>311</v>
      </c>
      <c r="L20" s="11" t="s">
        <v>312</v>
      </c>
      <c r="M20" s="11"/>
      <c r="N20" s="11"/>
    </row>
    <row r="21" spans="2:14" ht="15.75" customHeight="1">
      <c r="B21" s="1" t="s">
        <v>38</v>
      </c>
      <c r="C21" s="1" t="s">
        <v>38</v>
      </c>
      <c r="D21" s="1" t="s">
        <v>38</v>
      </c>
      <c r="E21" s="1" t="s">
        <v>38</v>
      </c>
      <c r="F21" s="1" t="s">
        <v>38</v>
      </c>
      <c r="G21" s="1" t="s">
        <v>38</v>
      </c>
      <c r="H21" s="1" t="s">
        <v>38</v>
      </c>
      <c r="I21" s="1" t="s">
        <v>38</v>
      </c>
      <c r="J21" s="1" t="s">
        <v>38</v>
      </c>
      <c r="K21" s="1" t="s">
        <v>38</v>
      </c>
      <c r="L21" s="1" t="s">
        <v>38</v>
      </c>
    </row>
    <row r="22" spans="2:14" ht="15.75" customHeight="1">
      <c r="B22" s="8" t="s">
        <v>34</v>
      </c>
      <c r="C22" s="8" t="s">
        <v>313</v>
      </c>
      <c r="D22" s="8" t="s">
        <v>313</v>
      </c>
      <c r="E22" s="8" t="s">
        <v>314</v>
      </c>
      <c r="F22" s="8" t="s">
        <v>199</v>
      </c>
      <c r="G22" s="8" t="s">
        <v>315</v>
      </c>
      <c r="H22" s="8" t="s">
        <v>181</v>
      </c>
      <c r="I22" s="8" t="s">
        <v>316</v>
      </c>
      <c r="J22" s="8" t="s">
        <v>316</v>
      </c>
      <c r="K22" s="8" t="s">
        <v>293</v>
      </c>
      <c r="L22" s="8" t="s">
        <v>293</v>
      </c>
      <c r="M22" s="8"/>
      <c r="N22" s="8"/>
    </row>
    <row r="23" spans="2:14" ht="15.75" customHeight="1">
      <c r="B23" s="8" t="s">
        <v>188</v>
      </c>
      <c r="C23" s="8" t="s">
        <v>184</v>
      </c>
      <c r="D23" s="8" t="s">
        <v>184</v>
      </c>
      <c r="E23" s="8" t="s">
        <v>317</v>
      </c>
      <c r="F23" s="9" t="s">
        <v>318</v>
      </c>
      <c r="G23" s="8" t="s">
        <v>319</v>
      </c>
      <c r="H23" s="8" t="s">
        <v>184</v>
      </c>
      <c r="I23" s="8" t="s">
        <v>320</v>
      </c>
      <c r="J23" s="8" t="s">
        <v>320</v>
      </c>
      <c r="K23" s="8" t="s">
        <v>296</v>
      </c>
      <c r="L23" s="8" t="s">
        <v>188</v>
      </c>
      <c r="M23" s="8"/>
      <c r="N23" s="8"/>
    </row>
    <row r="24" spans="2:14" ht="15.75" customHeight="1">
      <c r="B24" s="8" t="s">
        <v>191</v>
      </c>
      <c r="C24" s="8" t="s">
        <v>185</v>
      </c>
      <c r="D24" s="8" t="s">
        <v>185</v>
      </c>
      <c r="E24" s="8" t="s">
        <v>185</v>
      </c>
      <c r="F24" s="8" t="s">
        <v>185</v>
      </c>
      <c r="G24" s="8" t="s">
        <v>191</v>
      </c>
      <c r="H24" s="8" t="s">
        <v>194</v>
      </c>
      <c r="I24" s="8" t="s">
        <v>321</v>
      </c>
      <c r="J24" s="8" t="s">
        <v>321</v>
      </c>
      <c r="K24" s="8" t="s">
        <v>191</v>
      </c>
      <c r="L24" s="8" t="s">
        <v>191</v>
      </c>
      <c r="M24" s="8"/>
      <c r="N24" s="8"/>
    </row>
    <row r="25" spans="2:14" ht="15.75" customHeight="1">
      <c r="B25" s="8"/>
      <c r="C25" s="8" t="s">
        <v>191</v>
      </c>
      <c r="D25" s="8" t="s">
        <v>191</v>
      </c>
      <c r="E25" s="8" t="s">
        <v>191</v>
      </c>
      <c r="F25" s="8" t="s">
        <v>191</v>
      </c>
      <c r="H25" s="8" t="s">
        <v>191</v>
      </c>
      <c r="I25" s="8" t="s">
        <v>191</v>
      </c>
      <c r="J25" s="8" t="s">
        <v>191</v>
      </c>
    </row>
    <row r="26" spans="2:14" ht="15.75" customHeight="1">
      <c r="B26" s="8"/>
      <c r="C26" s="8"/>
      <c r="D26" s="8"/>
      <c r="E26" s="8"/>
      <c r="F26" s="8"/>
    </row>
    <row r="27" spans="2:14" ht="15.75" customHeight="1">
      <c r="B27" s="8"/>
      <c r="E27" s="8"/>
    </row>
    <row r="28" spans="2:14" ht="15.75" customHeight="1">
      <c r="B28" s="8"/>
      <c r="C28" s="8"/>
    </row>
    <row r="29" spans="2:14" ht="15.75" customHeight="1">
      <c r="B29" s="8"/>
      <c r="C29" s="8"/>
      <c r="D29" s="8"/>
      <c r="E29" s="8"/>
      <c r="F29" s="8"/>
    </row>
    <row r="30" spans="2:14" ht="15.75" customHeight="1">
      <c r="B30" s="312" t="s">
        <v>322</v>
      </c>
      <c r="C30" s="313"/>
      <c r="D30" s="313"/>
      <c r="E30" s="313"/>
      <c r="F30" s="313"/>
    </row>
    <row r="31" spans="2:14" ht="15.75" customHeight="1">
      <c r="B31" s="11" t="s">
        <v>323</v>
      </c>
      <c r="C31" s="11" t="s">
        <v>324</v>
      </c>
      <c r="D31" s="11" t="s">
        <v>325</v>
      </c>
      <c r="E31" s="11" t="s">
        <v>326</v>
      </c>
      <c r="F31" s="11" t="s">
        <v>327</v>
      </c>
      <c r="G31" s="11" t="s">
        <v>328</v>
      </c>
      <c r="H31" s="11" t="s">
        <v>118</v>
      </c>
      <c r="I31" s="11" t="s">
        <v>120</v>
      </c>
      <c r="J31" s="11" t="s">
        <v>122</v>
      </c>
    </row>
    <row r="32" spans="2:14" ht="15.75" customHeight="1">
      <c r="B32" s="1" t="s">
        <v>38</v>
      </c>
      <c r="C32" s="1" t="s">
        <v>38</v>
      </c>
      <c r="D32" s="1" t="s">
        <v>38</v>
      </c>
      <c r="E32" s="1" t="s">
        <v>38</v>
      </c>
      <c r="F32" s="1" t="s">
        <v>38</v>
      </c>
      <c r="G32" s="1" t="s">
        <v>38</v>
      </c>
      <c r="H32" s="1" t="s">
        <v>38</v>
      </c>
      <c r="I32" s="1" t="s">
        <v>38</v>
      </c>
      <c r="J32" s="1" t="s">
        <v>38</v>
      </c>
    </row>
    <row r="33" spans="1:26" ht="15.75" customHeight="1">
      <c r="B33" s="8" t="s">
        <v>34</v>
      </c>
      <c r="C33" s="8" t="s">
        <v>34</v>
      </c>
      <c r="D33" s="8" t="s">
        <v>34</v>
      </c>
      <c r="E33" s="8" t="s">
        <v>34</v>
      </c>
      <c r="F33" s="8" t="s">
        <v>34</v>
      </c>
      <c r="G33" s="8" t="s">
        <v>34</v>
      </c>
      <c r="H33" s="8" t="s">
        <v>34</v>
      </c>
      <c r="I33" s="8" t="s">
        <v>34</v>
      </c>
      <c r="J33" s="8" t="s">
        <v>34</v>
      </c>
    </row>
    <row r="34" spans="1:26" ht="15.75" customHeight="1">
      <c r="B34" s="8" t="s">
        <v>188</v>
      </c>
      <c r="C34" s="8" t="s">
        <v>188</v>
      </c>
      <c r="D34" s="8" t="s">
        <v>188</v>
      </c>
      <c r="E34" s="8" t="s">
        <v>188</v>
      </c>
      <c r="F34" s="8" t="s">
        <v>188</v>
      </c>
      <c r="G34" s="8" t="s">
        <v>188</v>
      </c>
      <c r="H34" s="8" t="s">
        <v>188</v>
      </c>
      <c r="I34" s="8" t="s">
        <v>188</v>
      </c>
      <c r="J34" s="8" t="s">
        <v>188</v>
      </c>
    </row>
    <row r="35" spans="1:26" ht="15.75" customHeight="1">
      <c r="B35" s="8" t="s">
        <v>191</v>
      </c>
      <c r="C35" s="8" t="s">
        <v>191</v>
      </c>
      <c r="D35" s="8" t="s">
        <v>191</v>
      </c>
      <c r="E35" s="8" t="s">
        <v>191</v>
      </c>
      <c r="F35" s="8" t="s">
        <v>191</v>
      </c>
      <c r="G35" s="8" t="s">
        <v>191</v>
      </c>
      <c r="H35" s="8" t="s">
        <v>191</v>
      </c>
      <c r="I35" s="8" t="s">
        <v>191</v>
      </c>
      <c r="J35" s="8" t="s">
        <v>191</v>
      </c>
    </row>
    <row r="36" spans="1:26" ht="15.75" customHeight="1">
      <c r="B36" s="8"/>
      <c r="C36" s="8"/>
      <c r="D36" s="8"/>
      <c r="E36" s="8"/>
      <c r="F36" s="8"/>
    </row>
    <row r="37" spans="1:26" ht="15.75" customHeight="1">
      <c r="B37" s="312" t="s">
        <v>329</v>
      </c>
      <c r="C37" s="313"/>
      <c r="D37" s="313"/>
      <c r="E37" s="313"/>
      <c r="F37" s="313"/>
      <c r="G37" s="1"/>
    </row>
    <row r="38" spans="1:26" ht="15.75" customHeight="1">
      <c r="B38" s="11" t="s">
        <v>330</v>
      </c>
      <c r="C38" s="11" t="s">
        <v>331</v>
      </c>
      <c r="D38" s="11" t="s">
        <v>332</v>
      </c>
      <c r="E38" s="11" t="s">
        <v>333</v>
      </c>
      <c r="F38" s="11" t="s">
        <v>334</v>
      </c>
      <c r="G38" s="11" t="s">
        <v>335</v>
      </c>
      <c r="H38" s="11" t="s">
        <v>336</v>
      </c>
      <c r="I38" s="11" t="s">
        <v>337</v>
      </c>
      <c r="J38" s="11" t="s">
        <v>338</v>
      </c>
    </row>
    <row r="39" spans="1:26" ht="15.75" customHeight="1">
      <c r="A39" s="8"/>
      <c r="B39" s="1" t="s">
        <v>38</v>
      </c>
      <c r="C39" s="8" t="s">
        <v>38</v>
      </c>
      <c r="D39" s="1" t="s">
        <v>38</v>
      </c>
      <c r="E39" s="1" t="s">
        <v>38</v>
      </c>
      <c r="F39" s="1" t="s">
        <v>38</v>
      </c>
      <c r="G39" s="1" t="s">
        <v>38</v>
      </c>
      <c r="H39" s="1" t="s">
        <v>38</v>
      </c>
      <c r="I39" s="1" t="s">
        <v>38</v>
      </c>
      <c r="J39" s="1" t="s">
        <v>38</v>
      </c>
      <c r="K39" s="8"/>
      <c r="L39" s="8"/>
      <c r="M39" s="8"/>
      <c r="N39" s="8"/>
      <c r="O39" s="8"/>
      <c r="P39" s="8"/>
      <c r="Q39" s="8"/>
      <c r="R39" s="8"/>
      <c r="S39" s="8"/>
      <c r="T39" s="8"/>
      <c r="U39" s="8"/>
      <c r="V39" s="8"/>
      <c r="W39" s="8"/>
      <c r="X39" s="8"/>
      <c r="Y39" s="8"/>
      <c r="Z39" s="8"/>
    </row>
    <row r="40" spans="1:26" ht="15.75" customHeight="1">
      <c r="A40" s="8"/>
      <c r="B40" s="8" t="s">
        <v>34</v>
      </c>
      <c r="C40" s="8" t="s">
        <v>339</v>
      </c>
      <c r="D40" s="8" t="s">
        <v>201</v>
      </c>
      <c r="E40" s="8" t="s">
        <v>34</v>
      </c>
      <c r="F40" s="8" t="s">
        <v>34</v>
      </c>
      <c r="G40" s="8" t="s">
        <v>34</v>
      </c>
      <c r="H40" s="8" t="s">
        <v>34</v>
      </c>
      <c r="I40" s="8" t="s">
        <v>34</v>
      </c>
      <c r="J40" s="8" t="s">
        <v>34</v>
      </c>
      <c r="K40" s="8"/>
      <c r="L40" s="8"/>
      <c r="M40" s="8"/>
      <c r="N40" s="8"/>
      <c r="O40" s="8"/>
      <c r="P40" s="8"/>
      <c r="Q40" s="8"/>
      <c r="R40" s="8"/>
      <c r="S40" s="8"/>
      <c r="T40" s="8"/>
      <c r="U40" s="8"/>
      <c r="V40" s="8"/>
      <c r="W40" s="8"/>
      <c r="X40" s="8"/>
      <c r="Y40" s="8"/>
      <c r="Z40" s="8"/>
    </row>
    <row r="41" spans="1:26" ht="15.75" customHeight="1">
      <c r="A41" s="8"/>
      <c r="B41" s="8" t="s">
        <v>188</v>
      </c>
      <c r="C41" s="8" t="s">
        <v>340</v>
      </c>
      <c r="D41" s="8" t="s">
        <v>341</v>
      </c>
      <c r="E41" s="8" t="s">
        <v>188</v>
      </c>
      <c r="F41" s="8" t="s">
        <v>188</v>
      </c>
      <c r="G41" s="8" t="s">
        <v>188</v>
      </c>
      <c r="H41" s="8" t="s">
        <v>188</v>
      </c>
      <c r="I41" s="8" t="s">
        <v>188</v>
      </c>
      <c r="J41" s="8" t="s">
        <v>188</v>
      </c>
      <c r="K41" s="8"/>
      <c r="L41" s="8"/>
      <c r="M41" s="8"/>
      <c r="N41" s="8"/>
      <c r="O41" s="8"/>
      <c r="P41" s="8"/>
      <c r="Q41" s="8"/>
      <c r="R41" s="8"/>
      <c r="S41" s="8"/>
      <c r="T41" s="8"/>
      <c r="U41" s="8"/>
      <c r="V41" s="8"/>
      <c r="W41" s="8"/>
      <c r="X41" s="8"/>
      <c r="Y41" s="8"/>
      <c r="Z41" s="8"/>
    </row>
    <row r="42" spans="1:26" ht="15.75" customHeight="1">
      <c r="A42" s="8"/>
      <c r="B42" s="8" t="s">
        <v>191</v>
      </c>
      <c r="C42" s="8" t="s">
        <v>342</v>
      </c>
      <c r="D42" s="8" t="s">
        <v>185</v>
      </c>
      <c r="E42" s="8" t="s">
        <v>191</v>
      </c>
      <c r="F42" s="8" t="s">
        <v>191</v>
      </c>
      <c r="G42" s="8" t="s">
        <v>191</v>
      </c>
      <c r="H42" s="8" t="s">
        <v>191</v>
      </c>
      <c r="I42" s="8" t="s">
        <v>191</v>
      </c>
      <c r="J42" s="8" t="s">
        <v>191</v>
      </c>
      <c r="K42" s="8"/>
      <c r="L42" s="8"/>
      <c r="M42" s="8"/>
      <c r="N42" s="8"/>
      <c r="O42" s="8"/>
      <c r="P42" s="8"/>
      <c r="Q42" s="8"/>
      <c r="R42" s="8"/>
      <c r="S42" s="8"/>
      <c r="T42" s="8"/>
      <c r="U42" s="8"/>
      <c r="V42" s="8"/>
      <c r="W42" s="8"/>
      <c r="X42" s="8"/>
      <c r="Y42" s="8"/>
      <c r="Z42" s="8"/>
    </row>
    <row r="43" spans="1:26" ht="15.75" customHeight="1">
      <c r="B43" s="8"/>
      <c r="C43" s="8" t="s">
        <v>191</v>
      </c>
      <c r="D43" s="8" t="s">
        <v>191</v>
      </c>
      <c r="E43" s="8"/>
    </row>
    <row r="44" spans="1:26" ht="15.75" customHeight="1">
      <c r="E44" s="8"/>
    </row>
    <row r="45" spans="1:26" ht="15.75" customHeight="1">
      <c r="B45" s="8"/>
      <c r="E45" s="8"/>
    </row>
    <row r="46" spans="1:26" ht="15.75" customHeight="1"/>
    <row r="47" spans="1:26" ht="15.75" customHeight="1"/>
    <row r="48" spans="1:2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2:F2"/>
    <mergeCell ref="B9:F9"/>
    <mergeCell ref="B19:F19"/>
    <mergeCell ref="B30:F30"/>
    <mergeCell ref="B37:F37"/>
  </mergeCells>
  <pageMargins left="0.75" right="0.75" top="1" bottom="1" header="0" footer="0"/>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74701A4947323498526035D97BBACB8" ma:contentTypeVersion="17" ma:contentTypeDescription="Create a new document." ma:contentTypeScope="" ma:versionID="9f52d7e8786a5e71d2f0b83ede1bc6fe">
  <xsd:schema xmlns:xsd="http://www.w3.org/2001/XMLSchema" xmlns:xs="http://www.w3.org/2001/XMLSchema" xmlns:p="http://schemas.microsoft.com/office/2006/metadata/properties" xmlns:ns2="07d68946-3afa-43a7-a69c-69e2714edb90" xmlns:ns3="f8227397-f8c4-46bf-975f-1b5a9c3a5c42" targetNamespace="http://schemas.microsoft.com/office/2006/metadata/properties" ma:root="true" ma:fieldsID="58e4740da124fd2c3588815f9900a822" ns2:_="" ns3:_="">
    <xsd:import namespace="07d68946-3afa-43a7-a69c-69e2714edb90"/>
    <xsd:import namespace="f8227397-f8c4-46bf-975f-1b5a9c3a5c4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8946-3afa-43a7-a69c-69e2714edb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af58ba8-1e8d-4aec-a6f5-993f6032dc7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8227397-f8c4-46bf-975f-1b5a9c3a5c4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cc75e70-e398-42d7-a608-7085437b075d}" ma:internalName="TaxCatchAll" ma:showField="CatchAllData" ma:web="f8227397-f8c4-46bf-975f-1b5a9c3a5c4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8227397-f8c4-46bf-975f-1b5a9c3a5c42" xsi:nil="true"/>
    <lcf76f155ced4ddcb4097134ff3c332f xmlns="07d68946-3afa-43a7-a69c-69e2714edb9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E69B1AF-71FA-46F6-B53A-E0EB599C39A2}">
  <ds:schemaRefs>
    <ds:schemaRef ds:uri="http://schemas.microsoft.com/sharepoint/v3/contenttype/forms"/>
  </ds:schemaRefs>
</ds:datastoreItem>
</file>

<file path=customXml/itemProps2.xml><?xml version="1.0" encoding="utf-8"?>
<ds:datastoreItem xmlns:ds="http://schemas.openxmlformats.org/officeDocument/2006/customXml" ds:itemID="{68EDB823-7AA1-47DA-AA8E-702FB26895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8946-3afa-43a7-a69c-69e2714edb90"/>
    <ds:schemaRef ds:uri="f8227397-f8c4-46bf-975f-1b5a9c3a5c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A8676E-C9D0-46E6-B384-3DFD16EF4E48}">
  <ds:schemaRefs>
    <ds:schemaRef ds:uri="http://schemas.microsoft.com/office/2006/metadata/properties"/>
    <ds:schemaRef ds:uri="http://schemas.microsoft.com/office/infopath/2007/PartnerControls"/>
    <ds:schemaRef ds:uri="f8227397-f8c4-46bf-975f-1b5a9c3a5c42"/>
    <ds:schemaRef ds:uri="07d68946-3afa-43a7-a69c-69e2714edb90"/>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Certification Checklist</vt:lpstr>
      <vt:lpstr>Drop down menu options</vt:lpstr>
      <vt:lpstr>Data</vt:lpstr>
      <vt:lpstr>Part I - C - Help</vt:lpstr>
      <vt:lpstr>Sheet1</vt:lpstr>
      <vt:lpstr>Part II - F - Help</vt:lpstr>
      <vt:lpstr>Part III - E - Help</vt:lpstr>
      <vt:lpstr>Part IV - W - Help</vt:lpstr>
      <vt:lpstr>Drop-down menu options</vt:lpstr>
      <vt:lpstr>F.1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cyee@mit.edu</dc:creator>
  <cp:keywords/>
  <dc:description/>
  <cp:lastModifiedBy>Franco Leff, N. (Nicole, Student B-IBA)</cp:lastModifiedBy>
  <cp:revision/>
  <dcterms:created xsi:type="dcterms:W3CDTF">2014-08-14T02:41:32Z</dcterms:created>
  <dcterms:modified xsi:type="dcterms:W3CDTF">2024-03-14T17:54:26Z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0x010100674701A4947323498526035D97BBACB8</vt:lpwstr>
  </property>
  <property fmtid="{D5CDD505-2E9C-101B-9397-08002B2CF9AE}" pid="3" name="MediaServiceImageTags">
    <vt:lpwstr/>
  </property>
</Properties>
</file>