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Heutinka\Desktop\ME\MSc\Vakkenpakketten\2024-2025\"/>
    </mc:Choice>
  </mc:AlternateContent>
  <xr:revisionPtr revIDLastSave="0" documentId="13_ncr:1_{338FE302-E10C-41AA-AE42-4413E4CD7B9D}" xr6:coauthVersionLast="47" xr6:coauthVersionMax="47" xr10:uidLastSave="{00000000-0000-0000-0000-000000000000}"/>
  <workbookProtection workbookAlgorithmName="SHA-512" workbookHashValue="RybqNoJcp/cD/m2oXslxZu7MA7KttARULoDnbQt9ykQm8bYbhRo2VA5/+wSZI0MkArRJ8lplD+yGy6YBGF2QWQ==" workbookSaltValue="te+hLV/uAcyUpnOyM1zDgQ==" workbookSpinCount="100000" lockStructure="1"/>
  <bookViews>
    <workbookView xWindow="8595" yWindow="2295" windowWidth="27825" windowHeight="11295" tabRatio="844" activeTab="1" xr2:uid="{00000000-000D-0000-FFFF-FFFF00000000}"/>
  </bookViews>
  <sheets>
    <sheet name="Instructions" sheetId="18" r:id="rId1"/>
    <sheet name="CourseSelection" sheetId="4" r:id="rId2"/>
    <sheet name="Courses-AERO" sheetId="6" state="hidden" r:id="rId3"/>
    <sheet name="Courses-DM" sheetId="7" state="hidden" r:id="rId4"/>
    <sheet name="Courses-EF" sheetId="8" state="hidden" r:id="rId5"/>
    <sheet name="Courses-HTSM" sheetId="9" state="hidden" r:id="rId6"/>
    <sheet name="Courses-MEO" sheetId="10" state="hidden" r:id="rId7"/>
    <sheet name="Courses-PHT" sheetId="11" state="hidden" r:id="rId8"/>
    <sheet name="Courses-General" sheetId="13" state="hidden" r:id="rId9"/>
    <sheet name="Curriculum 2022-2023" sheetId="15" state="hidden" r:id="rId10"/>
    <sheet name="Curriculum 2023-2024" sheetId="17" state="hidden" r:id="rId11"/>
    <sheet name="Courselist" sheetId="16" state="hidden" r:id="rId12"/>
  </sheets>
  <definedNames>
    <definedName name="_xlnm._FilterDatabase" localSheetId="11" hidden="1">Courselist!$A$1:$D$1</definedName>
    <definedName name="_xlnm.Print_Area" localSheetId="1">CourseSelection!$A$1:$N$72</definedName>
    <definedName name="_xlnm.Print_Area" localSheetId="9">'Curriculum 2022-2023'!$A$1:$O$116</definedName>
    <definedName name="_xlnm.Print_Area" localSheetId="10">'Curriculum 2023-2024'!$A$1:$O$116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4" i="4" l="1"/>
  <c r="A25" i="4"/>
  <c r="M25" i="4" l="1"/>
  <c r="M26" i="4"/>
  <c r="M27" i="4"/>
  <c r="M28" i="4"/>
  <c r="M29" i="4"/>
  <c r="M24" i="4"/>
  <c r="A26" i="4"/>
  <c r="A27" i="4"/>
  <c r="A28" i="4"/>
  <c r="A29" i="4"/>
  <c r="E31" i="16"/>
  <c r="E3" i="16"/>
  <c r="F3" i="16"/>
  <c r="G3" i="16"/>
  <c r="H3" i="16"/>
  <c r="I3" i="16"/>
  <c r="J3" i="16"/>
  <c r="K3" i="16"/>
  <c r="L3" i="16"/>
  <c r="E4" i="16"/>
  <c r="F4" i="16"/>
  <c r="G4" i="16"/>
  <c r="H4" i="16"/>
  <c r="I4" i="16"/>
  <c r="J4" i="16"/>
  <c r="K4" i="16"/>
  <c r="L4" i="16"/>
  <c r="E5" i="16"/>
  <c r="F5" i="16"/>
  <c r="G5" i="16"/>
  <c r="H5" i="16"/>
  <c r="I5" i="16"/>
  <c r="J5" i="16"/>
  <c r="K5" i="16"/>
  <c r="L5" i="16"/>
  <c r="E6" i="16"/>
  <c r="F6" i="16"/>
  <c r="G6" i="16"/>
  <c r="H6" i="16"/>
  <c r="I6" i="16"/>
  <c r="J6" i="16"/>
  <c r="K6" i="16"/>
  <c r="L6" i="16"/>
  <c r="E7" i="16"/>
  <c r="F7" i="16"/>
  <c r="G7" i="16"/>
  <c r="H7" i="16"/>
  <c r="I7" i="16"/>
  <c r="J7" i="16"/>
  <c r="K7" i="16"/>
  <c r="L7" i="16"/>
  <c r="E8" i="16"/>
  <c r="F8" i="16"/>
  <c r="G8" i="16"/>
  <c r="H8" i="16"/>
  <c r="I8" i="16"/>
  <c r="J8" i="16"/>
  <c r="K8" i="16"/>
  <c r="L8" i="16"/>
  <c r="E9" i="16"/>
  <c r="F9" i="16"/>
  <c r="G9" i="16"/>
  <c r="H9" i="16"/>
  <c r="I9" i="16"/>
  <c r="J9" i="16"/>
  <c r="K9" i="16"/>
  <c r="L9" i="16"/>
  <c r="E10" i="16"/>
  <c r="F10" i="16"/>
  <c r="G10" i="16"/>
  <c r="H10" i="16"/>
  <c r="I10" i="16"/>
  <c r="J10" i="16"/>
  <c r="K10" i="16"/>
  <c r="L10" i="16"/>
  <c r="E11" i="16"/>
  <c r="F11" i="16"/>
  <c r="G11" i="16"/>
  <c r="H11" i="16"/>
  <c r="I11" i="16"/>
  <c r="J11" i="16"/>
  <c r="K11" i="16"/>
  <c r="L11" i="16"/>
  <c r="E12" i="16"/>
  <c r="F12" i="16"/>
  <c r="G12" i="16"/>
  <c r="H12" i="16"/>
  <c r="I12" i="16"/>
  <c r="J12" i="16"/>
  <c r="K12" i="16"/>
  <c r="L12" i="16"/>
  <c r="E13" i="16"/>
  <c r="F13" i="16"/>
  <c r="G13" i="16"/>
  <c r="H13" i="16"/>
  <c r="I13" i="16"/>
  <c r="J13" i="16"/>
  <c r="K13" i="16"/>
  <c r="L13" i="16"/>
  <c r="E14" i="16"/>
  <c r="F14" i="16"/>
  <c r="G14" i="16"/>
  <c r="H14" i="16"/>
  <c r="I14" i="16"/>
  <c r="J14" i="16"/>
  <c r="K14" i="16"/>
  <c r="L14" i="16"/>
  <c r="E15" i="16"/>
  <c r="F15" i="16"/>
  <c r="G15" i="16"/>
  <c r="H15" i="16"/>
  <c r="I15" i="16"/>
  <c r="J15" i="16"/>
  <c r="K15" i="16"/>
  <c r="L15" i="16"/>
  <c r="E16" i="16"/>
  <c r="F16" i="16"/>
  <c r="G16" i="16"/>
  <c r="H16" i="16"/>
  <c r="I16" i="16"/>
  <c r="J16" i="16"/>
  <c r="K16" i="16"/>
  <c r="L16" i="16"/>
  <c r="E17" i="16"/>
  <c r="F17" i="16"/>
  <c r="G17" i="16"/>
  <c r="H17" i="16"/>
  <c r="I17" i="16"/>
  <c r="J17" i="16"/>
  <c r="K17" i="16"/>
  <c r="L17" i="16"/>
  <c r="E18" i="16"/>
  <c r="F18" i="16"/>
  <c r="G18" i="16"/>
  <c r="H18" i="16"/>
  <c r="I18" i="16"/>
  <c r="J18" i="16"/>
  <c r="K18" i="16"/>
  <c r="L18" i="16"/>
  <c r="E19" i="16"/>
  <c r="F19" i="16"/>
  <c r="G19" i="16"/>
  <c r="H19" i="16"/>
  <c r="I19" i="16"/>
  <c r="J19" i="16"/>
  <c r="K19" i="16"/>
  <c r="L19" i="16"/>
  <c r="E20" i="16"/>
  <c r="F20" i="16"/>
  <c r="G20" i="16"/>
  <c r="H20" i="16"/>
  <c r="I20" i="16"/>
  <c r="J20" i="16"/>
  <c r="K20" i="16"/>
  <c r="L20" i="16"/>
  <c r="E21" i="16"/>
  <c r="F21" i="16"/>
  <c r="G21" i="16"/>
  <c r="H21" i="16"/>
  <c r="I21" i="16"/>
  <c r="J21" i="16"/>
  <c r="K21" i="16"/>
  <c r="L21" i="16"/>
  <c r="E22" i="16"/>
  <c r="F22" i="16"/>
  <c r="G22" i="16"/>
  <c r="H22" i="16"/>
  <c r="I22" i="16"/>
  <c r="J22" i="16"/>
  <c r="K22" i="16"/>
  <c r="L22" i="16"/>
  <c r="E23" i="16"/>
  <c r="F23" i="16"/>
  <c r="G23" i="16"/>
  <c r="H23" i="16"/>
  <c r="I23" i="16"/>
  <c r="J23" i="16"/>
  <c r="K23" i="16"/>
  <c r="L23" i="16"/>
  <c r="E24" i="16"/>
  <c r="F24" i="16"/>
  <c r="G24" i="16"/>
  <c r="H24" i="16"/>
  <c r="I24" i="16"/>
  <c r="J24" i="16"/>
  <c r="K24" i="16"/>
  <c r="L24" i="16"/>
  <c r="E25" i="16"/>
  <c r="F25" i="16"/>
  <c r="G25" i="16"/>
  <c r="H25" i="16"/>
  <c r="I25" i="16"/>
  <c r="J25" i="16"/>
  <c r="K25" i="16"/>
  <c r="L25" i="16"/>
  <c r="E26" i="16"/>
  <c r="F26" i="16"/>
  <c r="G26" i="16"/>
  <c r="H26" i="16"/>
  <c r="I26" i="16"/>
  <c r="J26" i="16"/>
  <c r="K26" i="16"/>
  <c r="L26" i="16"/>
  <c r="E27" i="16"/>
  <c r="F27" i="16"/>
  <c r="G27" i="16"/>
  <c r="H27" i="16"/>
  <c r="I27" i="16"/>
  <c r="J27" i="16"/>
  <c r="K27" i="16"/>
  <c r="L27" i="16"/>
  <c r="E28" i="16"/>
  <c r="F28" i="16"/>
  <c r="G28" i="16"/>
  <c r="H28" i="16"/>
  <c r="I28" i="16"/>
  <c r="J28" i="16"/>
  <c r="K28" i="16"/>
  <c r="L28" i="16"/>
  <c r="E29" i="16"/>
  <c r="F29" i="16"/>
  <c r="G29" i="16"/>
  <c r="H29" i="16"/>
  <c r="I29" i="16"/>
  <c r="J29" i="16"/>
  <c r="K29" i="16"/>
  <c r="L29" i="16"/>
  <c r="E30" i="16"/>
  <c r="F30" i="16"/>
  <c r="G30" i="16"/>
  <c r="H30" i="16"/>
  <c r="I30" i="16"/>
  <c r="J30" i="16"/>
  <c r="K30" i="16"/>
  <c r="L30" i="16"/>
  <c r="F31" i="16"/>
  <c r="G31" i="16"/>
  <c r="H31" i="16"/>
  <c r="I31" i="16"/>
  <c r="J31" i="16"/>
  <c r="K31" i="16"/>
  <c r="L31" i="16"/>
  <c r="E32" i="16"/>
  <c r="F32" i="16"/>
  <c r="G32" i="16"/>
  <c r="H32" i="16"/>
  <c r="I32" i="16"/>
  <c r="J32" i="16"/>
  <c r="K32" i="16"/>
  <c r="L32" i="16"/>
  <c r="E33" i="16"/>
  <c r="F33" i="16"/>
  <c r="G33" i="16"/>
  <c r="H33" i="16"/>
  <c r="I33" i="16"/>
  <c r="J33" i="16"/>
  <c r="K33" i="16"/>
  <c r="L33" i="16"/>
  <c r="E34" i="16"/>
  <c r="F34" i="16"/>
  <c r="G34" i="16"/>
  <c r="H34" i="16"/>
  <c r="I34" i="16"/>
  <c r="J34" i="16"/>
  <c r="K34" i="16"/>
  <c r="L34" i="16"/>
  <c r="E35" i="16"/>
  <c r="F35" i="16"/>
  <c r="G35" i="16"/>
  <c r="H35" i="16"/>
  <c r="I35" i="16"/>
  <c r="J35" i="16"/>
  <c r="K35" i="16"/>
  <c r="L35" i="16"/>
  <c r="E36" i="16"/>
  <c r="F36" i="16"/>
  <c r="G36" i="16"/>
  <c r="H36" i="16"/>
  <c r="I36" i="16"/>
  <c r="J36" i="16"/>
  <c r="K36" i="16"/>
  <c r="L36" i="16"/>
  <c r="E37" i="16"/>
  <c r="F37" i="16"/>
  <c r="G37" i="16"/>
  <c r="H37" i="16"/>
  <c r="I37" i="16"/>
  <c r="J37" i="16"/>
  <c r="K37" i="16"/>
  <c r="L37" i="16"/>
  <c r="E38" i="16"/>
  <c r="F38" i="16"/>
  <c r="G38" i="16"/>
  <c r="H38" i="16"/>
  <c r="I38" i="16"/>
  <c r="J38" i="16"/>
  <c r="K38" i="16"/>
  <c r="L38" i="16"/>
  <c r="E39" i="16"/>
  <c r="F39" i="16"/>
  <c r="G39" i="16"/>
  <c r="H39" i="16"/>
  <c r="I39" i="16"/>
  <c r="J39" i="16"/>
  <c r="K39" i="16"/>
  <c r="L39" i="16"/>
  <c r="E40" i="16"/>
  <c r="F40" i="16"/>
  <c r="G40" i="16"/>
  <c r="H40" i="16"/>
  <c r="I40" i="16"/>
  <c r="J40" i="16"/>
  <c r="K40" i="16"/>
  <c r="L40" i="16"/>
  <c r="E41" i="16"/>
  <c r="F41" i="16"/>
  <c r="G41" i="16"/>
  <c r="H41" i="16"/>
  <c r="I41" i="16"/>
  <c r="J41" i="16"/>
  <c r="K41" i="16"/>
  <c r="L41" i="16"/>
  <c r="E42" i="16"/>
  <c r="F42" i="16"/>
  <c r="G42" i="16"/>
  <c r="H42" i="16"/>
  <c r="I42" i="16"/>
  <c r="J42" i="16"/>
  <c r="K42" i="16"/>
  <c r="L42" i="16"/>
  <c r="E43" i="16"/>
  <c r="F43" i="16"/>
  <c r="G43" i="16"/>
  <c r="H43" i="16"/>
  <c r="I43" i="16"/>
  <c r="J43" i="16"/>
  <c r="K43" i="16"/>
  <c r="L43" i="16"/>
  <c r="E44" i="16"/>
  <c r="F44" i="16"/>
  <c r="G44" i="16"/>
  <c r="H44" i="16"/>
  <c r="I44" i="16"/>
  <c r="J44" i="16"/>
  <c r="K44" i="16"/>
  <c r="L44" i="16"/>
  <c r="E45" i="16"/>
  <c r="F45" i="16"/>
  <c r="G45" i="16"/>
  <c r="H45" i="16"/>
  <c r="I45" i="16"/>
  <c r="J45" i="16"/>
  <c r="K45" i="16"/>
  <c r="L45" i="16"/>
  <c r="E46" i="16"/>
  <c r="F46" i="16"/>
  <c r="G46" i="16"/>
  <c r="H46" i="16"/>
  <c r="I46" i="16"/>
  <c r="J46" i="16"/>
  <c r="K46" i="16"/>
  <c r="L46" i="16"/>
  <c r="E47" i="16"/>
  <c r="F47" i="16"/>
  <c r="G47" i="16"/>
  <c r="H47" i="16"/>
  <c r="I47" i="16"/>
  <c r="J47" i="16"/>
  <c r="K47" i="16"/>
  <c r="L47" i="16"/>
  <c r="E48" i="16"/>
  <c r="F48" i="16"/>
  <c r="G48" i="16"/>
  <c r="H48" i="16"/>
  <c r="I48" i="16"/>
  <c r="J48" i="16"/>
  <c r="K48" i="16"/>
  <c r="L48" i="16"/>
  <c r="E49" i="16"/>
  <c r="F49" i="16"/>
  <c r="G49" i="16"/>
  <c r="H49" i="16"/>
  <c r="I49" i="16"/>
  <c r="J49" i="16"/>
  <c r="K49" i="16"/>
  <c r="L49" i="16"/>
  <c r="E50" i="16"/>
  <c r="F50" i="16"/>
  <c r="G50" i="16"/>
  <c r="H50" i="16"/>
  <c r="I50" i="16"/>
  <c r="J50" i="16"/>
  <c r="K50" i="16"/>
  <c r="L50" i="16"/>
  <c r="E51" i="16"/>
  <c r="F51" i="16"/>
  <c r="G51" i="16"/>
  <c r="H51" i="16"/>
  <c r="I51" i="16"/>
  <c r="J51" i="16"/>
  <c r="K51" i="16"/>
  <c r="L51" i="16"/>
  <c r="E52" i="16"/>
  <c r="F52" i="16"/>
  <c r="G52" i="16"/>
  <c r="H52" i="16"/>
  <c r="I52" i="16"/>
  <c r="J52" i="16"/>
  <c r="K52" i="16"/>
  <c r="L52" i="16"/>
  <c r="E53" i="16"/>
  <c r="F53" i="16"/>
  <c r="G53" i="16"/>
  <c r="H53" i="16"/>
  <c r="I53" i="16"/>
  <c r="J53" i="16"/>
  <c r="K53" i="16"/>
  <c r="L53" i="16"/>
  <c r="E54" i="16"/>
  <c r="F54" i="16"/>
  <c r="G54" i="16"/>
  <c r="H54" i="16"/>
  <c r="I54" i="16"/>
  <c r="J54" i="16"/>
  <c r="K54" i="16"/>
  <c r="L54" i="16"/>
  <c r="E55" i="16"/>
  <c r="F55" i="16"/>
  <c r="G55" i="16"/>
  <c r="H55" i="16"/>
  <c r="I55" i="16"/>
  <c r="J55" i="16"/>
  <c r="K55" i="16"/>
  <c r="L55" i="16"/>
  <c r="E56" i="16"/>
  <c r="F56" i="16"/>
  <c r="G56" i="16"/>
  <c r="H56" i="16"/>
  <c r="I56" i="16"/>
  <c r="J56" i="16"/>
  <c r="K56" i="16"/>
  <c r="L56" i="16"/>
  <c r="E57" i="16"/>
  <c r="F57" i="16"/>
  <c r="G57" i="16"/>
  <c r="H57" i="16"/>
  <c r="I57" i="16"/>
  <c r="J57" i="16"/>
  <c r="K57" i="16"/>
  <c r="L57" i="16"/>
  <c r="E58" i="16"/>
  <c r="F58" i="16"/>
  <c r="G58" i="16"/>
  <c r="H58" i="16"/>
  <c r="I58" i="16"/>
  <c r="J58" i="16"/>
  <c r="K58" i="16"/>
  <c r="L58" i="16"/>
  <c r="E59" i="16"/>
  <c r="F59" i="16"/>
  <c r="G59" i="16"/>
  <c r="H59" i="16"/>
  <c r="I59" i="16"/>
  <c r="J59" i="16"/>
  <c r="K59" i="16"/>
  <c r="L59" i="16"/>
  <c r="E60" i="16"/>
  <c r="F60" i="16"/>
  <c r="G60" i="16"/>
  <c r="H60" i="16"/>
  <c r="I60" i="16"/>
  <c r="J60" i="16"/>
  <c r="K60" i="16"/>
  <c r="L60" i="16"/>
  <c r="E61" i="16"/>
  <c r="F61" i="16"/>
  <c r="G61" i="16"/>
  <c r="H61" i="16"/>
  <c r="I61" i="16"/>
  <c r="J61" i="16"/>
  <c r="K61" i="16"/>
  <c r="L61" i="16"/>
  <c r="E62" i="16"/>
  <c r="F62" i="16"/>
  <c r="G62" i="16"/>
  <c r="H62" i="16"/>
  <c r="I62" i="16"/>
  <c r="J62" i="16"/>
  <c r="K62" i="16"/>
  <c r="L62" i="16"/>
  <c r="E63" i="16"/>
  <c r="F63" i="16"/>
  <c r="G63" i="16"/>
  <c r="H63" i="16"/>
  <c r="I63" i="16"/>
  <c r="J63" i="16"/>
  <c r="K63" i="16"/>
  <c r="L63" i="16"/>
  <c r="E64" i="16"/>
  <c r="F64" i="16"/>
  <c r="G64" i="16"/>
  <c r="H64" i="16"/>
  <c r="I64" i="16"/>
  <c r="J64" i="16"/>
  <c r="K64" i="16"/>
  <c r="L64" i="16"/>
  <c r="E65" i="16"/>
  <c r="F65" i="16"/>
  <c r="G65" i="16"/>
  <c r="H65" i="16"/>
  <c r="I65" i="16"/>
  <c r="J65" i="16"/>
  <c r="K65" i="16"/>
  <c r="L65" i="16"/>
  <c r="E66" i="16"/>
  <c r="F66" i="16"/>
  <c r="G66" i="16"/>
  <c r="H66" i="16"/>
  <c r="I66" i="16"/>
  <c r="J66" i="16"/>
  <c r="K66" i="16"/>
  <c r="L66" i="16"/>
  <c r="E67" i="16"/>
  <c r="F67" i="16"/>
  <c r="G67" i="16"/>
  <c r="H67" i="16"/>
  <c r="I67" i="16"/>
  <c r="J67" i="16"/>
  <c r="K67" i="16"/>
  <c r="L67" i="16"/>
  <c r="E68" i="16"/>
  <c r="F68" i="16"/>
  <c r="G68" i="16"/>
  <c r="H68" i="16"/>
  <c r="I68" i="16"/>
  <c r="J68" i="16"/>
  <c r="K68" i="16"/>
  <c r="L68" i="16"/>
  <c r="E69" i="16"/>
  <c r="F69" i="16"/>
  <c r="G69" i="16"/>
  <c r="H69" i="16"/>
  <c r="I69" i="16"/>
  <c r="J69" i="16"/>
  <c r="K69" i="16"/>
  <c r="L69" i="16"/>
  <c r="E70" i="16"/>
  <c r="F70" i="16"/>
  <c r="G70" i="16"/>
  <c r="H70" i="16"/>
  <c r="I70" i="16"/>
  <c r="J70" i="16"/>
  <c r="K70" i="16"/>
  <c r="L70" i="16"/>
  <c r="E71" i="16"/>
  <c r="F71" i="16"/>
  <c r="G71" i="16"/>
  <c r="H71" i="16"/>
  <c r="I71" i="16"/>
  <c r="J71" i="16"/>
  <c r="K71" i="16"/>
  <c r="L71" i="16"/>
  <c r="E72" i="16"/>
  <c r="F72" i="16"/>
  <c r="G72" i="16"/>
  <c r="H72" i="16"/>
  <c r="I72" i="16"/>
  <c r="J72" i="16"/>
  <c r="K72" i="16"/>
  <c r="L72" i="16"/>
  <c r="E73" i="16"/>
  <c r="F73" i="16"/>
  <c r="G73" i="16"/>
  <c r="H73" i="16"/>
  <c r="I73" i="16"/>
  <c r="J73" i="16"/>
  <c r="K73" i="16"/>
  <c r="L73" i="16"/>
  <c r="E74" i="16"/>
  <c r="F74" i="16"/>
  <c r="G74" i="16"/>
  <c r="H74" i="16"/>
  <c r="I74" i="16"/>
  <c r="J74" i="16"/>
  <c r="K74" i="16"/>
  <c r="L74" i="16"/>
  <c r="E75" i="16"/>
  <c r="F75" i="16"/>
  <c r="G75" i="16"/>
  <c r="H75" i="16"/>
  <c r="I75" i="16"/>
  <c r="J75" i="16"/>
  <c r="K75" i="16"/>
  <c r="L75" i="16"/>
  <c r="E76" i="16"/>
  <c r="F76" i="16"/>
  <c r="G76" i="16"/>
  <c r="H76" i="16"/>
  <c r="I76" i="16"/>
  <c r="J76" i="16"/>
  <c r="K76" i="16"/>
  <c r="L76" i="16"/>
  <c r="E77" i="16"/>
  <c r="F77" i="16"/>
  <c r="G77" i="16"/>
  <c r="H77" i="16"/>
  <c r="I77" i="16"/>
  <c r="J77" i="16"/>
  <c r="K77" i="16"/>
  <c r="L77" i="16"/>
  <c r="E78" i="16"/>
  <c r="F78" i="16"/>
  <c r="G78" i="16"/>
  <c r="H78" i="16"/>
  <c r="I78" i="16"/>
  <c r="J78" i="16"/>
  <c r="K78" i="16"/>
  <c r="L78" i="16"/>
  <c r="E79" i="16"/>
  <c r="F79" i="16"/>
  <c r="G79" i="16"/>
  <c r="H79" i="16"/>
  <c r="I79" i="16"/>
  <c r="J79" i="16"/>
  <c r="K79" i="16"/>
  <c r="L79" i="16"/>
  <c r="E80" i="16"/>
  <c r="F80" i="16"/>
  <c r="G80" i="16"/>
  <c r="H80" i="16"/>
  <c r="I80" i="16"/>
  <c r="J80" i="16"/>
  <c r="K80" i="16"/>
  <c r="L80" i="16"/>
  <c r="E81" i="16"/>
  <c r="F81" i="16"/>
  <c r="G81" i="16"/>
  <c r="H81" i="16"/>
  <c r="I81" i="16"/>
  <c r="J81" i="16"/>
  <c r="K81" i="16"/>
  <c r="L81" i="16"/>
  <c r="E82" i="16"/>
  <c r="F82" i="16"/>
  <c r="G82" i="16"/>
  <c r="H82" i="16"/>
  <c r="I82" i="16"/>
  <c r="J82" i="16"/>
  <c r="K82" i="16"/>
  <c r="L82" i="16"/>
  <c r="E83" i="16"/>
  <c r="F83" i="16"/>
  <c r="G83" i="16"/>
  <c r="H83" i="16"/>
  <c r="I83" i="16"/>
  <c r="J83" i="16"/>
  <c r="K83" i="16"/>
  <c r="L83" i="16"/>
  <c r="E84" i="16"/>
  <c r="F84" i="16"/>
  <c r="G84" i="16"/>
  <c r="H84" i="16"/>
  <c r="I84" i="16"/>
  <c r="J84" i="16"/>
  <c r="K84" i="16"/>
  <c r="L84" i="16"/>
  <c r="E85" i="16"/>
  <c r="F85" i="16"/>
  <c r="G85" i="16"/>
  <c r="H85" i="16"/>
  <c r="I85" i="16"/>
  <c r="J85" i="16"/>
  <c r="K85" i="16"/>
  <c r="L85" i="16"/>
  <c r="E86" i="16"/>
  <c r="F86" i="16"/>
  <c r="G86" i="16"/>
  <c r="H86" i="16"/>
  <c r="I86" i="16"/>
  <c r="J86" i="16"/>
  <c r="K86" i="16"/>
  <c r="L86" i="16"/>
  <c r="E87" i="16"/>
  <c r="F87" i="16"/>
  <c r="G87" i="16"/>
  <c r="H87" i="16"/>
  <c r="I87" i="16"/>
  <c r="J87" i="16"/>
  <c r="K87" i="16"/>
  <c r="L87" i="16"/>
  <c r="E88" i="16"/>
  <c r="F88" i="16"/>
  <c r="G88" i="16"/>
  <c r="H88" i="16"/>
  <c r="I88" i="16"/>
  <c r="J88" i="16"/>
  <c r="K88" i="16"/>
  <c r="L88" i="16"/>
  <c r="E89" i="16"/>
  <c r="F89" i="16"/>
  <c r="G89" i="16"/>
  <c r="H89" i="16"/>
  <c r="I89" i="16"/>
  <c r="J89" i="16"/>
  <c r="K89" i="16"/>
  <c r="L89" i="16"/>
  <c r="E90" i="16"/>
  <c r="F90" i="16"/>
  <c r="G90" i="16"/>
  <c r="H90" i="16"/>
  <c r="I90" i="16"/>
  <c r="J90" i="16"/>
  <c r="K90" i="16"/>
  <c r="L90" i="16"/>
  <c r="E91" i="16"/>
  <c r="F91" i="16"/>
  <c r="G91" i="16"/>
  <c r="H91" i="16"/>
  <c r="I91" i="16"/>
  <c r="J91" i="16"/>
  <c r="K91" i="16"/>
  <c r="L91" i="16"/>
  <c r="E92" i="16"/>
  <c r="F92" i="16"/>
  <c r="G92" i="16"/>
  <c r="H92" i="16"/>
  <c r="I92" i="16"/>
  <c r="J92" i="16"/>
  <c r="K92" i="16"/>
  <c r="L92" i="16"/>
  <c r="E93" i="16"/>
  <c r="F93" i="16"/>
  <c r="G93" i="16"/>
  <c r="H93" i="16"/>
  <c r="I93" i="16"/>
  <c r="J93" i="16"/>
  <c r="K93" i="16"/>
  <c r="L93" i="16"/>
  <c r="E94" i="16"/>
  <c r="F94" i="16"/>
  <c r="G94" i="16"/>
  <c r="H94" i="16"/>
  <c r="I94" i="16"/>
  <c r="J94" i="16"/>
  <c r="K94" i="16"/>
  <c r="L94" i="16"/>
  <c r="E95" i="16"/>
  <c r="F95" i="16"/>
  <c r="G95" i="16"/>
  <c r="H95" i="16"/>
  <c r="I95" i="16"/>
  <c r="J95" i="16"/>
  <c r="K95" i="16"/>
  <c r="L95" i="16"/>
  <c r="E96" i="16"/>
  <c r="F96" i="16"/>
  <c r="G96" i="16"/>
  <c r="H96" i="16"/>
  <c r="I96" i="16"/>
  <c r="J96" i="16"/>
  <c r="K96" i="16"/>
  <c r="L96" i="16"/>
  <c r="E97" i="16"/>
  <c r="F97" i="16"/>
  <c r="G97" i="16"/>
  <c r="H97" i="16"/>
  <c r="I97" i="16"/>
  <c r="J97" i="16"/>
  <c r="K97" i="16"/>
  <c r="L97" i="16"/>
  <c r="E98" i="16"/>
  <c r="F98" i="16"/>
  <c r="G98" i="16"/>
  <c r="H98" i="16"/>
  <c r="I98" i="16"/>
  <c r="J98" i="16"/>
  <c r="K98" i="16"/>
  <c r="L98" i="16"/>
  <c r="E99" i="16"/>
  <c r="F99" i="16"/>
  <c r="G99" i="16"/>
  <c r="H99" i="16"/>
  <c r="I99" i="16"/>
  <c r="J99" i="16"/>
  <c r="K99" i="16"/>
  <c r="L99" i="16"/>
  <c r="E100" i="16"/>
  <c r="F100" i="16"/>
  <c r="G100" i="16"/>
  <c r="H100" i="16"/>
  <c r="I100" i="16"/>
  <c r="J100" i="16"/>
  <c r="K100" i="16"/>
  <c r="L100" i="16"/>
  <c r="E101" i="16"/>
  <c r="F101" i="16"/>
  <c r="G101" i="16"/>
  <c r="H101" i="16"/>
  <c r="I101" i="16"/>
  <c r="J101" i="16"/>
  <c r="K101" i="16"/>
  <c r="L101" i="16"/>
  <c r="E102" i="16"/>
  <c r="F102" i="16"/>
  <c r="G102" i="16"/>
  <c r="H102" i="16"/>
  <c r="I102" i="16"/>
  <c r="J102" i="16"/>
  <c r="K102" i="16"/>
  <c r="L102" i="16"/>
  <c r="E103" i="16"/>
  <c r="F103" i="16"/>
  <c r="G103" i="16"/>
  <c r="H103" i="16"/>
  <c r="I103" i="16"/>
  <c r="J103" i="16"/>
  <c r="K103" i="16"/>
  <c r="L103" i="16"/>
  <c r="E104" i="16"/>
  <c r="F104" i="16"/>
  <c r="G104" i="16"/>
  <c r="H104" i="16"/>
  <c r="I104" i="16"/>
  <c r="J104" i="16"/>
  <c r="K104" i="16"/>
  <c r="L104" i="16"/>
  <c r="E105" i="16"/>
  <c r="F105" i="16"/>
  <c r="G105" i="16"/>
  <c r="H105" i="16"/>
  <c r="I105" i="16"/>
  <c r="J105" i="16"/>
  <c r="K105" i="16"/>
  <c r="L105" i="16"/>
  <c r="E106" i="16"/>
  <c r="F106" i="16"/>
  <c r="G106" i="16"/>
  <c r="H106" i="16"/>
  <c r="I106" i="16"/>
  <c r="J106" i="16"/>
  <c r="K106" i="16"/>
  <c r="L106" i="16"/>
  <c r="E107" i="16"/>
  <c r="F107" i="16"/>
  <c r="G107" i="16"/>
  <c r="H107" i="16"/>
  <c r="I107" i="16"/>
  <c r="J107" i="16"/>
  <c r="K107" i="16"/>
  <c r="L107" i="16"/>
  <c r="E108" i="16"/>
  <c r="F108" i="16"/>
  <c r="G108" i="16"/>
  <c r="H108" i="16"/>
  <c r="I108" i="16"/>
  <c r="J108" i="16"/>
  <c r="K108" i="16"/>
  <c r="L108" i="16"/>
  <c r="E109" i="16"/>
  <c r="F109" i="16"/>
  <c r="G109" i="16"/>
  <c r="H109" i="16"/>
  <c r="I109" i="16"/>
  <c r="J109" i="16"/>
  <c r="K109" i="16"/>
  <c r="L109" i="16"/>
  <c r="E110" i="16"/>
  <c r="F110" i="16"/>
  <c r="G110" i="16"/>
  <c r="H110" i="16"/>
  <c r="I110" i="16"/>
  <c r="J110" i="16"/>
  <c r="K110" i="16"/>
  <c r="L110" i="16"/>
  <c r="E111" i="16"/>
  <c r="F111" i="16"/>
  <c r="G111" i="16"/>
  <c r="H111" i="16"/>
  <c r="I111" i="16"/>
  <c r="J111" i="16"/>
  <c r="K111" i="16"/>
  <c r="L111" i="16"/>
  <c r="E112" i="16"/>
  <c r="F112" i="16"/>
  <c r="G112" i="16"/>
  <c r="H112" i="16"/>
  <c r="I112" i="16"/>
  <c r="J112" i="16"/>
  <c r="K112" i="16"/>
  <c r="L112" i="16"/>
  <c r="E113" i="16"/>
  <c r="F113" i="16"/>
  <c r="G113" i="16"/>
  <c r="H113" i="16"/>
  <c r="I113" i="16"/>
  <c r="J113" i="16"/>
  <c r="K113" i="16"/>
  <c r="L113" i="16"/>
  <c r="E114" i="16"/>
  <c r="F114" i="16"/>
  <c r="G114" i="16"/>
  <c r="H114" i="16"/>
  <c r="I114" i="16"/>
  <c r="J114" i="16"/>
  <c r="K114" i="16"/>
  <c r="L114" i="16"/>
  <c r="E115" i="16"/>
  <c r="F115" i="16"/>
  <c r="G115" i="16"/>
  <c r="H115" i="16"/>
  <c r="I115" i="16"/>
  <c r="J115" i="16"/>
  <c r="K115" i="16"/>
  <c r="L115" i="16"/>
  <c r="E116" i="16"/>
  <c r="F116" i="16"/>
  <c r="G116" i="16"/>
  <c r="H116" i="16"/>
  <c r="I116" i="16"/>
  <c r="J116" i="16"/>
  <c r="K116" i="16"/>
  <c r="L116" i="16"/>
  <c r="E117" i="16"/>
  <c r="F117" i="16"/>
  <c r="G117" i="16"/>
  <c r="H117" i="16"/>
  <c r="I117" i="16"/>
  <c r="J117" i="16"/>
  <c r="K117" i="16"/>
  <c r="L117" i="16"/>
  <c r="E118" i="16"/>
  <c r="F118" i="16"/>
  <c r="G118" i="16"/>
  <c r="H118" i="16"/>
  <c r="I118" i="16"/>
  <c r="J118" i="16"/>
  <c r="K118" i="16"/>
  <c r="L118" i="16"/>
  <c r="E119" i="16"/>
  <c r="F119" i="16"/>
  <c r="G119" i="16"/>
  <c r="H119" i="16"/>
  <c r="I119" i="16"/>
  <c r="J119" i="16"/>
  <c r="K119" i="16"/>
  <c r="L119" i="16"/>
  <c r="E120" i="16"/>
  <c r="F120" i="16"/>
  <c r="G120" i="16"/>
  <c r="H120" i="16"/>
  <c r="I120" i="16"/>
  <c r="J120" i="16"/>
  <c r="K120" i="16"/>
  <c r="L120" i="16"/>
  <c r="E121" i="16"/>
  <c r="F121" i="16"/>
  <c r="G121" i="16"/>
  <c r="H121" i="16"/>
  <c r="I121" i="16"/>
  <c r="J121" i="16"/>
  <c r="K121" i="16"/>
  <c r="L121" i="16"/>
  <c r="E122" i="16"/>
  <c r="F122" i="16"/>
  <c r="G122" i="16"/>
  <c r="H122" i="16"/>
  <c r="I122" i="16"/>
  <c r="J122" i="16"/>
  <c r="K122" i="16"/>
  <c r="L122" i="16"/>
  <c r="E123" i="16"/>
  <c r="F123" i="16"/>
  <c r="G123" i="16"/>
  <c r="H123" i="16"/>
  <c r="I123" i="16"/>
  <c r="J123" i="16"/>
  <c r="K123" i="16"/>
  <c r="L123" i="16"/>
  <c r="E124" i="16"/>
  <c r="F124" i="16"/>
  <c r="G124" i="16"/>
  <c r="H124" i="16"/>
  <c r="I124" i="16"/>
  <c r="J124" i="16"/>
  <c r="K124" i="16"/>
  <c r="L124" i="16"/>
  <c r="L2" i="16"/>
  <c r="J2" i="16"/>
  <c r="I2" i="16"/>
  <c r="H2" i="16"/>
  <c r="G2" i="16"/>
  <c r="F2" i="16"/>
  <c r="E2" i="16"/>
  <c r="B15" i="11"/>
  <c r="C15" i="11"/>
  <c r="B16" i="11"/>
  <c r="C16" i="11"/>
  <c r="B17" i="11"/>
  <c r="C17" i="11"/>
  <c r="B18" i="11"/>
  <c r="C18" i="11"/>
  <c r="B19" i="11"/>
  <c r="C19" i="11"/>
  <c r="B20" i="11"/>
  <c r="C20" i="11"/>
  <c r="B21" i="11"/>
  <c r="C21" i="11"/>
  <c r="B22" i="11"/>
  <c r="C22" i="11"/>
  <c r="B23" i="11"/>
  <c r="C23" i="11"/>
  <c r="B24" i="11"/>
  <c r="C24" i="11"/>
  <c r="B25" i="11"/>
  <c r="C25" i="11"/>
  <c r="B26" i="11"/>
  <c r="C26" i="11"/>
  <c r="B27" i="11"/>
  <c r="C27" i="11"/>
  <c r="B28" i="11"/>
  <c r="C28" i="11"/>
  <c r="B29" i="11"/>
  <c r="C29" i="11"/>
  <c r="B30" i="11"/>
  <c r="C30" i="11"/>
  <c r="B3" i="11"/>
  <c r="C3" i="11"/>
  <c r="B4" i="11"/>
  <c r="C4" i="11"/>
  <c r="B5" i="11"/>
  <c r="C5" i="11"/>
  <c r="B6" i="11"/>
  <c r="C6" i="11"/>
  <c r="B7" i="11"/>
  <c r="C7" i="11"/>
  <c r="B8" i="11"/>
  <c r="C8" i="11"/>
  <c r="B9" i="11"/>
  <c r="C9" i="11"/>
  <c r="B10" i="11"/>
  <c r="C10" i="11"/>
  <c r="B11" i="11"/>
  <c r="C11" i="11"/>
  <c r="B12" i="11"/>
  <c r="C12" i="11"/>
  <c r="B13" i="11"/>
  <c r="C13" i="11"/>
  <c r="B15" i="10"/>
  <c r="C15" i="10"/>
  <c r="B16" i="10"/>
  <c r="C16" i="10"/>
  <c r="B17" i="10"/>
  <c r="C17" i="10"/>
  <c r="B18" i="10"/>
  <c r="C18" i="10"/>
  <c r="B19" i="10"/>
  <c r="C19" i="10"/>
  <c r="B20" i="10"/>
  <c r="C20" i="10"/>
  <c r="B21" i="10"/>
  <c r="C21" i="10"/>
  <c r="B22" i="10"/>
  <c r="C22" i="10"/>
  <c r="B23" i="10"/>
  <c r="C23" i="10"/>
  <c r="B24" i="10"/>
  <c r="C24" i="10"/>
  <c r="B25" i="10"/>
  <c r="C25" i="10"/>
  <c r="B26" i="10"/>
  <c r="C26" i="10"/>
  <c r="B13" i="10"/>
  <c r="C13" i="10"/>
  <c r="B3" i="10"/>
  <c r="C3" i="10"/>
  <c r="B4" i="10"/>
  <c r="C4" i="10"/>
  <c r="B5" i="10"/>
  <c r="C5" i="10"/>
  <c r="B6" i="10"/>
  <c r="C6" i="10"/>
  <c r="B7" i="10"/>
  <c r="C7" i="10"/>
  <c r="B8" i="10"/>
  <c r="C8" i="10"/>
  <c r="B9" i="10"/>
  <c r="C9" i="10"/>
  <c r="B10" i="10"/>
  <c r="C10" i="10"/>
  <c r="B11" i="10"/>
  <c r="C11" i="10"/>
  <c r="B12" i="10"/>
  <c r="C12" i="10"/>
  <c r="B15" i="9"/>
  <c r="C15" i="9"/>
  <c r="B16" i="9"/>
  <c r="C16" i="9"/>
  <c r="B17" i="9"/>
  <c r="C17" i="9"/>
  <c r="B18" i="9"/>
  <c r="C18" i="9"/>
  <c r="B19" i="9"/>
  <c r="C19" i="9"/>
  <c r="B20" i="9"/>
  <c r="C20" i="9"/>
  <c r="B21" i="9"/>
  <c r="C21" i="9"/>
  <c r="B22" i="9"/>
  <c r="C22" i="9"/>
  <c r="B23" i="9"/>
  <c r="C23" i="9"/>
  <c r="B24" i="9"/>
  <c r="C24" i="9"/>
  <c r="B25" i="9"/>
  <c r="C25" i="9"/>
  <c r="B26" i="9"/>
  <c r="C26" i="9"/>
  <c r="B27" i="9"/>
  <c r="C27" i="9"/>
  <c r="B28" i="9"/>
  <c r="C28" i="9"/>
  <c r="B29" i="9"/>
  <c r="C29" i="9"/>
  <c r="B30" i="9"/>
  <c r="C30" i="9"/>
  <c r="B31" i="9"/>
  <c r="C31" i="9"/>
  <c r="B32" i="9"/>
  <c r="C32" i="9"/>
  <c r="B33" i="9"/>
  <c r="C33" i="9"/>
  <c r="B34" i="9"/>
  <c r="C34" i="9"/>
  <c r="B35" i="9"/>
  <c r="C35" i="9"/>
  <c r="B36" i="9"/>
  <c r="C36" i="9"/>
  <c r="B3" i="9"/>
  <c r="C3" i="9"/>
  <c r="B4" i="9"/>
  <c r="C4" i="9"/>
  <c r="B5" i="9"/>
  <c r="C5" i="9"/>
  <c r="B6" i="9"/>
  <c r="C6" i="9"/>
  <c r="B7" i="9"/>
  <c r="C7" i="9"/>
  <c r="B8" i="9"/>
  <c r="C8" i="9"/>
  <c r="B9" i="9"/>
  <c r="C9" i="9"/>
  <c r="B10" i="9"/>
  <c r="C10" i="9"/>
  <c r="B11" i="9"/>
  <c r="C11" i="9"/>
  <c r="B12" i="9"/>
  <c r="C12" i="9"/>
  <c r="B13" i="9"/>
  <c r="C13" i="9"/>
  <c r="B15" i="8"/>
  <c r="C15" i="8"/>
  <c r="B16" i="8"/>
  <c r="C16" i="8"/>
  <c r="B17" i="8"/>
  <c r="C17" i="8"/>
  <c r="B18" i="8"/>
  <c r="C18" i="8"/>
  <c r="B19" i="8"/>
  <c r="C19" i="8"/>
  <c r="B20" i="8"/>
  <c r="C20" i="8"/>
  <c r="B21" i="8"/>
  <c r="C21" i="8"/>
  <c r="B22" i="8"/>
  <c r="C22" i="8"/>
  <c r="B23" i="8"/>
  <c r="C23" i="8"/>
  <c r="B24" i="8"/>
  <c r="C24" i="8"/>
  <c r="B25" i="8"/>
  <c r="C25" i="8"/>
  <c r="B26" i="8"/>
  <c r="C26" i="8"/>
  <c r="B27" i="8"/>
  <c r="C27" i="8"/>
  <c r="B28" i="8"/>
  <c r="C28" i="8"/>
  <c r="B29" i="8"/>
  <c r="C29" i="8"/>
  <c r="B30" i="8"/>
  <c r="C30" i="8"/>
  <c r="B31" i="8"/>
  <c r="C31" i="8"/>
  <c r="B3" i="8"/>
  <c r="C3" i="8"/>
  <c r="B4" i="8"/>
  <c r="C4" i="8"/>
  <c r="B5" i="8"/>
  <c r="C5" i="8"/>
  <c r="B6" i="8"/>
  <c r="C6" i="8"/>
  <c r="B7" i="8"/>
  <c r="C7" i="8"/>
  <c r="B8" i="8"/>
  <c r="C8" i="8"/>
  <c r="B9" i="8"/>
  <c r="C9" i="8"/>
  <c r="B10" i="8"/>
  <c r="C10" i="8"/>
  <c r="B11" i="8"/>
  <c r="C11" i="8"/>
  <c r="B12" i="8"/>
  <c r="C12" i="8"/>
  <c r="B13" i="8"/>
  <c r="C13" i="8"/>
  <c r="B15" i="7"/>
  <c r="B16" i="7"/>
  <c r="B17" i="7"/>
  <c r="B18" i="7"/>
  <c r="B19" i="7"/>
  <c r="B20" i="7"/>
  <c r="B21" i="7"/>
  <c r="B22" i="7"/>
  <c r="B23" i="7"/>
  <c r="B24" i="7"/>
  <c r="B25" i="7"/>
  <c r="B26" i="7"/>
  <c r="B27" i="7"/>
  <c r="B28" i="7"/>
  <c r="B29" i="7"/>
  <c r="B30" i="7"/>
  <c r="B31" i="7"/>
  <c r="B32" i="7"/>
  <c r="B33" i="7"/>
  <c r="B14" i="7"/>
  <c r="B14" i="6"/>
  <c r="C14" i="11"/>
  <c r="C14" i="10"/>
  <c r="C14" i="9"/>
  <c r="C14" i="8"/>
  <c r="C14" i="7"/>
  <c r="C14" i="6"/>
  <c r="B14" i="11"/>
  <c r="B14" i="10"/>
  <c r="B14" i="9"/>
  <c r="B14" i="8"/>
  <c r="C3" i="13"/>
  <c r="C4" i="13"/>
  <c r="C5" i="13"/>
  <c r="C6" i="13"/>
  <c r="C7" i="13"/>
  <c r="C8" i="13"/>
  <c r="C9" i="13"/>
  <c r="C10" i="13"/>
  <c r="C11" i="13"/>
  <c r="C2" i="13"/>
  <c r="C2" i="11"/>
  <c r="C2" i="10"/>
  <c r="C2" i="9"/>
  <c r="C2" i="8"/>
  <c r="C2" i="6"/>
  <c r="B3" i="13"/>
  <c r="B4" i="13"/>
  <c r="B5" i="13"/>
  <c r="B6" i="13"/>
  <c r="B7" i="13"/>
  <c r="B8" i="13"/>
  <c r="B9" i="13"/>
  <c r="B10" i="13"/>
  <c r="B11" i="13"/>
  <c r="B2" i="13"/>
  <c r="B2" i="11"/>
  <c r="B2" i="10"/>
  <c r="B2" i="9"/>
  <c r="B2" i="8"/>
  <c r="B2" i="7"/>
  <c r="C15" i="7"/>
  <c r="C16" i="7"/>
  <c r="C17" i="7"/>
  <c r="C18" i="7"/>
  <c r="C19" i="7"/>
  <c r="C20" i="7"/>
  <c r="C21" i="7"/>
  <c r="C22" i="7"/>
  <c r="C23" i="7"/>
  <c r="C24" i="7"/>
  <c r="C25" i="7"/>
  <c r="C26" i="7"/>
  <c r="C27" i="7"/>
  <c r="C28" i="7"/>
  <c r="C29" i="7"/>
  <c r="C30" i="7"/>
  <c r="C31" i="7"/>
  <c r="C32" i="7"/>
  <c r="C33" i="7"/>
  <c r="C15" i="6"/>
  <c r="B3" i="7"/>
  <c r="C3" i="7"/>
  <c r="B4" i="7"/>
  <c r="C4" i="7"/>
  <c r="B5" i="7"/>
  <c r="C5" i="7"/>
  <c r="B6" i="7"/>
  <c r="C6" i="7"/>
  <c r="B7" i="7"/>
  <c r="C7" i="7"/>
  <c r="B8" i="7"/>
  <c r="C8" i="7"/>
  <c r="B9" i="7"/>
  <c r="C9" i="7"/>
  <c r="B10" i="7"/>
  <c r="C10" i="7"/>
  <c r="B11" i="7"/>
  <c r="C11" i="7"/>
  <c r="B12" i="7"/>
  <c r="C12" i="7"/>
  <c r="B13" i="7"/>
  <c r="C13" i="7"/>
  <c r="C2" i="7"/>
  <c r="B2" i="6"/>
  <c r="B15" i="6"/>
  <c r="B16" i="6"/>
  <c r="C16" i="6"/>
  <c r="B17" i="6"/>
  <c r="C17" i="6"/>
  <c r="B18" i="6"/>
  <c r="C18" i="6"/>
  <c r="B19" i="6"/>
  <c r="C19" i="6"/>
  <c r="B20" i="6"/>
  <c r="C20" i="6"/>
  <c r="B21" i="6"/>
  <c r="C21" i="6"/>
  <c r="B3" i="6"/>
  <c r="C3" i="6"/>
  <c r="B4" i="6"/>
  <c r="C4" i="6"/>
  <c r="B5" i="6"/>
  <c r="C5" i="6"/>
  <c r="B6" i="6"/>
  <c r="C6" i="6"/>
  <c r="B7" i="6"/>
  <c r="C7" i="6"/>
  <c r="B8" i="6"/>
  <c r="C8" i="6"/>
  <c r="B9" i="6"/>
  <c r="C9" i="6"/>
  <c r="B10" i="6"/>
  <c r="C10" i="6"/>
  <c r="B11" i="6"/>
  <c r="C11" i="6"/>
  <c r="B12" i="6"/>
  <c r="C12" i="6"/>
  <c r="B13" i="6"/>
  <c r="C13" i="6"/>
  <c r="A15" i="4" l="1"/>
  <c r="A14" i="4"/>
  <c r="N16" i="16"/>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48" i="16"/>
  <c r="N49" i="16"/>
  <c r="N50" i="16"/>
  <c r="N51" i="16"/>
  <c r="N52" i="16"/>
  <c r="N53" i="16"/>
  <c r="N54" i="16"/>
  <c r="N55" i="16"/>
  <c r="N56" i="16"/>
  <c r="N57" i="16"/>
  <c r="N58" i="16"/>
  <c r="N59" i="16"/>
  <c r="N60" i="16"/>
  <c r="N61" i="16"/>
  <c r="N62" i="16"/>
  <c r="N63" i="16"/>
  <c r="N64" i="16"/>
  <c r="N65" i="16"/>
  <c r="N66" i="16"/>
  <c r="N67" i="16"/>
  <c r="N68" i="16"/>
  <c r="N69" i="16"/>
  <c r="N70" i="16"/>
  <c r="N71" i="16"/>
  <c r="N72" i="16"/>
  <c r="N73" i="16"/>
  <c r="N74" i="16"/>
  <c r="N75" i="16"/>
  <c r="N76" i="16"/>
  <c r="N77" i="16"/>
  <c r="N78" i="16"/>
  <c r="N79" i="16"/>
  <c r="N80" i="16"/>
  <c r="N81" i="16"/>
  <c r="N82" i="16"/>
  <c r="N83" i="16"/>
  <c r="N84" i="16"/>
  <c r="N85" i="16"/>
  <c r="N86" i="16"/>
  <c r="N87" i="16"/>
  <c r="N88" i="16"/>
  <c r="N89" i="16"/>
  <c r="N90" i="16"/>
  <c r="N91" i="16"/>
  <c r="N92" i="16"/>
  <c r="N93" i="16"/>
  <c r="N94" i="16"/>
  <c r="N95" i="16"/>
  <c r="N96" i="16"/>
  <c r="N97" i="16"/>
  <c r="N98" i="16"/>
  <c r="N99" i="16"/>
  <c r="N100" i="16"/>
  <c r="N101" i="16"/>
  <c r="N102" i="16"/>
  <c r="N103" i="16"/>
  <c r="N104" i="16"/>
  <c r="N105" i="16"/>
  <c r="N106" i="16"/>
  <c r="N107" i="16"/>
  <c r="N108" i="16"/>
  <c r="N109" i="16"/>
  <c r="N110" i="16"/>
  <c r="N111" i="16"/>
  <c r="N112" i="16"/>
  <c r="N113" i="16"/>
  <c r="N114" i="16"/>
  <c r="N115" i="16"/>
  <c r="N116" i="16"/>
  <c r="N117" i="16"/>
  <c r="N118" i="16"/>
  <c r="N119" i="16"/>
  <c r="N120" i="16"/>
  <c r="N121" i="16"/>
  <c r="N122" i="16"/>
  <c r="N123" i="16"/>
  <c r="N124" i="16"/>
  <c r="N3" i="16"/>
  <c r="N4" i="16"/>
  <c r="N5" i="16"/>
  <c r="N6" i="16"/>
  <c r="N7" i="16"/>
  <c r="N8" i="16"/>
  <c r="N9" i="16"/>
  <c r="N10" i="16"/>
  <c r="N11" i="16"/>
  <c r="N12" i="16"/>
  <c r="N13" i="16"/>
  <c r="N14" i="16"/>
  <c r="N15" i="16"/>
  <c r="N2" i="16"/>
  <c r="K2" i="16"/>
  <c r="M16" i="16" l="1"/>
  <c r="M25" i="16"/>
  <c r="M33" i="16"/>
  <c r="M7" i="16"/>
  <c r="M100" i="16"/>
  <c r="M84" i="16"/>
  <c r="M50" i="16"/>
  <c r="M119" i="16"/>
  <c r="M92" i="16"/>
  <c r="M58" i="16"/>
  <c r="M110" i="16"/>
  <c r="M75" i="16"/>
  <c r="M66" i="16"/>
  <c r="M115" i="16"/>
  <c r="M104" i="16"/>
  <c r="M77" i="16"/>
  <c r="M69" i="16"/>
  <c r="M60" i="16"/>
  <c r="M52" i="16"/>
  <c r="M44" i="16"/>
  <c r="M36" i="16"/>
  <c r="M28" i="16"/>
  <c r="M67" i="16"/>
  <c r="M89" i="16"/>
  <c r="M55" i="16"/>
  <c r="M80" i="16"/>
  <c r="M72" i="16"/>
  <c r="M63" i="16"/>
  <c r="M47" i="16"/>
  <c r="M39" i="16"/>
  <c r="M31" i="16"/>
  <c r="M23" i="16"/>
  <c r="M13" i="16"/>
  <c r="M4" i="16"/>
  <c r="M109" i="16"/>
  <c r="M41" i="16"/>
  <c r="M82" i="16"/>
  <c r="M107" i="16"/>
  <c r="M74" i="16"/>
  <c r="M114" i="16"/>
  <c r="M105" i="16"/>
  <c r="M96" i="16"/>
  <c r="M88" i="16"/>
  <c r="M79" i="16"/>
  <c r="M71" i="16"/>
  <c r="M62" i="16"/>
  <c r="M54" i="16"/>
  <c r="M46" i="16"/>
  <c r="M38" i="16"/>
  <c r="M32" i="16"/>
  <c r="M30" i="16"/>
  <c r="M27" i="16"/>
  <c r="M22" i="16"/>
  <c r="M15" i="16"/>
  <c r="M12" i="16"/>
  <c r="M9" i="16"/>
  <c r="M3" i="16"/>
  <c r="M121" i="16"/>
  <c r="M124" i="16"/>
  <c r="M102" i="16"/>
  <c r="M99" i="16"/>
  <c r="M76" i="16"/>
  <c r="M35" i="16"/>
  <c r="M86" i="16"/>
  <c r="M118" i="16"/>
  <c r="M49" i="16"/>
  <c r="M85" i="16"/>
  <c r="M18" i="16"/>
  <c r="M116" i="16"/>
  <c r="M120" i="16"/>
  <c r="M93" i="16"/>
  <c r="M51" i="16"/>
  <c r="M43" i="16"/>
  <c r="M117" i="16"/>
  <c r="M108" i="16"/>
  <c r="M98" i="16"/>
  <c r="M90" i="16"/>
  <c r="M81" i="16"/>
  <c r="M73" i="16"/>
  <c r="M64" i="16"/>
  <c r="M56" i="16"/>
  <c r="M48" i="16"/>
  <c r="M40" i="16"/>
  <c r="M24" i="16"/>
  <c r="M5" i="16"/>
  <c r="M91" i="16"/>
  <c r="M65" i="16"/>
  <c r="M101" i="16"/>
  <c r="M59" i="16"/>
  <c r="M94" i="16"/>
  <c r="M83" i="16"/>
  <c r="M57" i="16"/>
  <c r="M111" i="16"/>
  <c r="M68" i="16"/>
  <c r="M123" i="16"/>
  <c r="M113" i="16"/>
  <c r="M103" i="16"/>
  <c r="M95" i="16"/>
  <c r="M87" i="16"/>
  <c r="M78" i="16"/>
  <c r="M70" i="16"/>
  <c r="M61" i="16"/>
  <c r="M53" i="16"/>
  <c r="M45" i="16"/>
  <c r="M37" i="16"/>
  <c r="M29" i="16"/>
  <c r="M21" i="16"/>
  <c r="M11" i="16"/>
  <c r="M14" i="16"/>
  <c r="M34" i="16"/>
  <c r="M17" i="16"/>
  <c r="M42" i="16"/>
  <c r="M26" i="16"/>
  <c r="M8" i="16"/>
  <c r="M97" i="16"/>
  <c r="M20" i="16"/>
  <c r="M10" i="16"/>
  <c r="M112" i="16"/>
  <c r="M106" i="16"/>
  <c r="M122" i="16"/>
  <c r="M19" i="16"/>
  <c r="M6" i="16"/>
  <c r="M2" i="16"/>
  <c r="C43" i="4" l="1"/>
  <c r="M40" i="4"/>
  <c r="M15" i="4"/>
  <c r="M16" i="4"/>
  <c r="M17" i="4"/>
  <c r="M18" i="4"/>
  <c r="M19" i="4"/>
  <c r="A16" i="4"/>
  <c r="A17" i="4"/>
  <c r="A18" i="4"/>
  <c r="A19" i="4"/>
  <c r="M14" i="4"/>
  <c r="M21" i="4" l="1"/>
  <c r="M48" i="4" s="1"/>
</calcChain>
</file>

<file path=xl/sharedStrings.xml><?xml version="1.0" encoding="utf-8"?>
<sst xmlns="http://schemas.openxmlformats.org/spreadsheetml/2006/main" count="1206" uniqueCount="224">
  <si>
    <t>Credits:</t>
  </si>
  <si>
    <t>EC</t>
  </si>
  <si>
    <t>It is strongly recommended to complete the above described programme before taking additional courses</t>
  </si>
  <si>
    <t>Additional subjects (beyond the 120 EC)</t>
  </si>
  <si>
    <t>Coordinator:</t>
  </si>
  <si>
    <t>Student:</t>
  </si>
  <si>
    <t>date</t>
  </si>
  <si>
    <t xml:space="preserve">Student number </t>
  </si>
  <si>
    <t xml:space="preserve">Name </t>
  </si>
  <si>
    <t>Master</t>
  </si>
  <si>
    <t>Mechanical Engineering</t>
  </si>
  <si>
    <t>Coordinator</t>
  </si>
  <si>
    <t>Internship &amp; Graduation (60 EC)</t>
  </si>
  <si>
    <t>Total internship &amp; graduation</t>
  </si>
  <si>
    <t>Approve of</t>
  </si>
  <si>
    <t>Internship</t>
  </si>
  <si>
    <t>Master assignment</t>
  </si>
  <si>
    <t>Academic year</t>
  </si>
  <si>
    <t>Programme Director ME:</t>
  </si>
  <si>
    <t>Total Master programme (at least 120 EC)</t>
  </si>
  <si>
    <t>Specialisation</t>
  </si>
  <si>
    <t>Total elective courses</t>
  </si>
  <si>
    <t>Compulsory specialisation courses: six courses (30 EC)</t>
  </si>
  <si>
    <t>Any required pre-master courses need to be added under additional courses</t>
  </si>
  <si>
    <t>Experimental Methods</t>
  </si>
  <si>
    <t>Fundamentals of Numerical Methods</t>
  </si>
  <si>
    <t>Linear Solid Mechanics</t>
  </si>
  <si>
    <t>Laser Materials Processing</t>
  </si>
  <si>
    <t>Transport Phenomena</t>
  </si>
  <si>
    <t>Plastic &amp; Elastomer Engineering</t>
  </si>
  <si>
    <t>Solids &amp; Surfaces</t>
  </si>
  <si>
    <t>Structural Dynamics</t>
  </si>
  <si>
    <t>Machine Learning in Engineering</t>
  </si>
  <si>
    <t>High-Tech Systems and Materials</t>
  </si>
  <si>
    <t>Advanced Thermodynamics</t>
  </si>
  <si>
    <t>Composites Forming</t>
  </si>
  <si>
    <t>Engineering Acoustics</t>
  </si>
  <si>
    <t>Nonlinear Solid Mechanics</t>
  </si>
  <si>
    <t>Surface Technology</t>
  </si>
  <si>
    <t>Theory of ODE</t>
  </si>
  <si>
    <t>Uncertainty Quantification &amp; Model Reduction</t>
  </si>
  <si>
    <t>Composites</t>
  </si>
  <si>
    <t>Elastomer Science &amp; Engineering</t>
  </si>
  <si>
    <t>Learning and Adaptive Control</t>
  </si>
  <si>
    <t>Rheology &amp; Processing of Thermoplastics</t>
  </si>
  <si>
    <t>Please email the complete form to et-ms3-education@utwente.nl</t>
  </si>
  <si>
    <t>Frontiers in High-Tech Systems and Materials</t>
  </si>
  <si>
    <t>Dr.ir. R. Loendersloot</t>
  </si>
  <si>
    <t>EF</t>
  </si>
  <si>
    <t>Course Code</t>
  </si>
  <si>
    <t>Course Name</t>
  </si>
  <si>
    <t>Advanced Topics in Finite Element Methods</t>
  </si>
  <si>
    <t>Aircraft &amp; Wind Turbine Aerodynamics</t>
  </si>
  <si>
    <t>Computational Fluid Dynamics</t>
  </si>
  <si>
    <t>Design for Maintenance Operations</t>
  </si>
  <si>
    <t>Frontiers in Aeronautics</t>
  </si>
  <si>
    <t>Safety by Design</t>
  </si>
  <si>
    <t>Structural Health and Condition Monitoring</t>
  </si>
  <si>
    <t>Control for UAVs</t>
  </si>
  <si>
    <t>Flexible Multibody Dynamics</t>
  </si>
  <si>
    <t>Fluid Mechanics II</t>
  </si>
  <si>
    <t>Wind Energy</t>
  </si>
  <si>
    <t>3D printing</t>
  </si>
  <si>
    <t>Biomechatronics</t>
  </si>
  <si>
    <t>Design, Production and Materials</t>
  </si>
  <si>
    <t>Design of Production &amp; Inventory Systems</t>
  </si>
  <si>
    <t>Frontiers in Design and Manufacturing</t>
  </si>
  <si>
    <t>Maintenance Engineering &amp; Management</t>
  </si>
  <si>
    <t>Manufacturing Facility Design</t>
  </si>
  <si>
    <t>Modelling of Technical Design Processes</t>
  </si>
  <si>
    <t>Systems Engineering</t>
  </si>
  <si>
    <t>Biomechanics of Human Movement</t>
  </si>
  <si>
    <t>Cost Management &amp; Engineering</t>
  </si>
  <si>
    <t>Design for Additive Manufacturing</t>
  </si>
  <si>
    <t>Governing Product Development</t>
  </si>
  <si>
    <t>Integrative Design of Biomedical Products</t>
  </si>
  <si>
    <t>Lean Six Sigma Green Belt</t>
  </si>
  <si>
    <t>Life-Cycle Strategy</t>
  </si>
  <si>
    <t>Multi Scale Mechanics</t>
  </si>
  <si>
    <t>Operations Research Techniques 1</t>
  </si>
  <si>
    <t>Simulation</t>
  </si>
  <si>
    <t>Stochastic Models in Operations Management</t>
  </si>
  <si>
    <t>Stochastic Models in Production and Logistics</t>
  </si>
  <si>
    <t>Energy Conversion Technology</t>
  </si>
  <si>
    <t>Fluid Mechanics of Turbomachines 1</t>
  </si>
  <si>
    <t>Frontiers in Energy and Flow</t>
  </si>
  <si>
    <t>Multiphase Flows</t>
  </si>
  <si>
    <t>Energy from Biomass</t>
  </si>
  <si>
    <t>Energy Storage</t>
  </si>
  <si>
    <t>Gasdynamics</t>
  </si>
  <si>
    <t>Process Equipment Design</t>
  </si>
  <si>
    <t>Programming in Engineering</t>
  </si>
  <si>
    <t>Turbulent Combustion</t>
  </si>
  <si>
    <t>Active Sound and Vibration Control</t>
  </si>
  <si>
    <t>System Identification and Parameter Estimation</t>
  </si>
  <si>
    <t>Infrastructure Maintenance Machines</t>
  </si>
  <si>
    <t>Capita Selecta - Maintenance Engineering &amp; Operations</t>
  </si>
  <si>
    <t>Engineering Project Management</t>
  </si>
  <si>
    <t>Warehousing</t>
  </si>
  <si>
    <t>Frontiers in Personal Health Technology</t>
  </si>
  <si>
    <t>Human Movement Control</t>
  </si>
  <si>
    <t>3D Printing</t>
  </si>
  <si>
    <t>Biophysical Fluid Dynamics</t>
  </si>
  <si>
    <t>Biofluid Dynamics</t>
  </si>
  <si>
    <t>Identification of Human Physiological Systems</t>
  </si>
  <si>
    <t>Imaging Techniques</t>
  </si>
  <si>
    <t>Tissue Engineering</t>
  </si>
  <si>
    <t>3D Bioprinting</t>
  </si>
  <si>
    <t>Frontiers in Robotics</t>
  </si>
  <si>
    <t>Robotics for Medical Applications</t>
  </si>
  <si>
    <t>Image Processing and Computer Vision</t>
  </si>
  <si>
    <t>Introduction to Robotics Design</t>
  </si>
  <si>
    <t>Measurement Systems for Mechatronics</t>
  </si>
  <si>
    <t>Nonlinear Control</t>
  </si>
  <si>
    <t>Nonlinear Dynamics</t>
  </si>
  <si>
    <t>Optimal Control</t>
  </si>
  <si>
    <t>Optimal Estimation in Dynamic Systems</t>
  </si>
  <si>
    <t>Robust Control</t>
  </si>
  <si>
    <t>Soft Robotics</t>
  </si>
  <si>
    <t>Advanced Programming in Engineering</t>
  </si>
  <si>
    <t>Basics for Process Simulation</t>
  </si>
  <si>
    <t>CAD/CAM - research</t>
  </si>
  <si>
    <t>Intellectual Property in Product Development</t>
  </si>
  <si>
    <t>Solar Energy</t>
  </si>
  <si>
    <t>Sources of Innovation</t>
  </si>
  <si>
    <t>Virtual Reality</t>
  </si>
  <si>
    <t>Graduation</t>
  </si>
  <si>
    <t>Elective courses: three ME courses (15 EC) and three free courses (15 EC)</t>
  </si>
  <si>
    <t>HTSM</t>
  </si>
  <si>
    <t>MEO</t>
  </si>
  <si>
    <t>PHT</t>
  </si>
  <si>
    <t>ROB</t>
  </si>
  <si>
    <t>AERO</t>
  </si>
  <si>
    <t>DM</t>
  </si>
  <si>
    <t>GEN</t>
  </si>
  <si>
    <t>sum</t>
  </si>
  <si>
    <t>Click here for all ME Courses</t>
  </si>
  <si>
    <t>If any of the free courses is not from the ME, add those here. Course ID and EC must be added manually</t>
  </si>
  <si>
    <t>Select the course names of your choice from the dropdown menus. The EC count turns green if completed correctly</t>
  </si>
  <si>
    <t>Course code</t>
  </si>
  <si>
    <t>Course name</t>
  </si>
  <si>
    <t>Computational Optimization</t>
  </si>
  <si>
    <t>Electric Vehicle System Design</t>
  </si>
  <si>
    <t>Control System Design for Robotics</t>
  </si>
  <si>
    <t>Phase Transformations in Manufacturing</t>
  </si>
  <si>
    <t xml:space="preserve">Automated Production Systems </t>
  </si>
  <si>
    <t xml:space="preserve">Industrial Robotic Systems </t>
  </si>
  <si>
    <t>Advanced Software Development for Robotics</t>
  </si>
  <si>
    <t>System Identification and Parameter Estimation and Machine Learning</t>
  </si>
  <si>
    <t>Modelling, Dynamics and Kinematics</t>
  </si>
  <si>
    <t>Software Development for Robotics</t>
  </si>
  <si>
    <t>Multigrid/Multilevel Scientific Computing</t>
  </si>
  <si>
    <t>Theory of Inventive Problem Solving (TRIZ)</t>
  </si>
  <si>
    <t>MASTER MECHANICAL ENGINEERING ACADEMIC YEAR 2022-2023</t>
  </si>
  <si>
    <t>SPECIALISATION COURSES</t>
  </si>
  <si>
    <t>Aeronautics (AERO)</t>
  </si>
  <si>
    <t>Design &amp; Manufacturing (DM)</t>
  </si>
  <si>
    <t>Energy &amp; Flow (EF)</t>
  </si>
  <si>
    <t>Core specialisation courses</t>
  </si>
  <si>
    <t>Quarter</t>
  </si>
  <si>
    <t>1B</t>
  </si>
  <si>
    <t>1A</t>
  </si>
  <si>
    <t>Aeroacoustics</t>
  </si>
  <si>
    <t>2A</t>
  </si>
  <si>
    <t>2B</t>
  </si>
  <si>
    <t>1A+1B</t>
  </si>
  <si>
    <t>Durability of Consumer products</t>
  </si>
  <si>
    <t>Experimental methods in Fluid and Thermal Engineering</t>
  </si>
  <si>
    <t>Multiscale Functional Materials for Engineering Application</t>
  </si>
  <si>
    <t>Elective subjects</t>
  </si>
  <si>
    <t>Adhesion and Bonding Technology</t>
  </si>
  <si>
    <t xml:space="preserve">Flexible Multibody Dynamics </t>
  </si>
  <si>
    <t>Granular Matter</t>
  </si>
  <si>
    <t xml:space="preserve">Multiscale Functional Materials </t>
  </si>
  <si>
    <t>-</t>
  </si>
  <si>
    <t>Y</t>
  </si>
  <si>
    <t>Structured innovation using TRIZ</t>
  </si>
  <si>
    <t>S</t>
  </si>
  <si>
    <t>High-Tech Systems and Materials (HTSM)</t>
  </si>
  <si>
    <t>Maintenance Engineering &amp; Operations (MEO)</t>
  </si>
  <si>
    <t>Personalized Health Technology (PHT)</t>
  </si>
  <si>
    <t xml:space="preserve">After-Sales Service Logistics </t>
  </si>
  <si>
    <t xml:space="preserve">Design for Maintenance Operations </t>
  </si>
  <si>
    <t xml:space="preserve">Failure Mechanisms &amp; Life Prediction </t>
  </si>
  <si>
    <t xml:space="preserve">Frontiers in Mainentance </t>
  </si>
  <si>
    <t>2A+2B</t>
  </si>
  <si>
    <t xml:space="preserve">Infrastructure Asset Management </t>
  </si>
  <si>
    <t xml:space="preserve">Maintenance Engineering &amp; Management </t>
  </si>
  <si>
    <t xml:space="preserve">Reliability Engineering and Maintenance Management </t>
  </si>
  <si>
    <t xml:space="preserve">Structural Health and Condition Monitoring </t>
  </si>
  <si>
    <t xml:space="preserve">Tribology </t>
  </si>
  <si>
    <t xml:space="preserve">Development of Artificial Internal Organs </t>
  </si>
  <si>
    <t>Medical Certification &amp; Human Factors</t>
  </si>
  <si>
    <t>Reinforcement learning in Engineering</t>
  </si>
  <si>
    <t>General Electives</t>
  </si>
  <si>
    <t>Glossary</t>
  </si>
  <si>
    <t>General elective subjects</t>
  </si>
  <si>
    <t xml:space="preserve">202000250 (15EC) </t>
  </si>
  <si>
    <t xml:space="preserve">202000249 (45EC) </t>
  </si>
  <si>
    <t>Name</t>
  </si>
  <si>
    <t>Quartile</t>
  </si>
  <si>
    <t>Design Principles for Precision Mechanisms 2</t>
  </si>
  <si>
    <r>
      <rPr>
        <b/>
        <sz val="11"/>
        <rFont val="Arial"/>
        <family val="2"/>
      </rPr>
      <t>Y</t>
    </r>
    <r>
      <rPr>
        <sz val="11"/>
        <rFont val="Arial"/>
        <family val="2"/>
      </rPr>
      <t xml:space="preserve"> = all year</t>
    </r>
  </si>
  <si>
    <r>
      <rPr>
        <b/>
        <sz val="11"/>
        <rFont val="Arial"/>
        <family val="2"/>
      </rPr>
      <t xml:space="preserve">S </t>
    </r>
    <r>
      <rPr>
        <sz val="11"/>
        <rFont val="Arial"/>
        <family val="2"/>
      </rPr>
      <t>= summer period</t>
    </r>
  </si>
  <si>
    <r>
      <rPr>
        <b/>
        <sz val="11"/>
        <rFont val="Arial"/>
        <family val="2"/>
      </rPr>
      <t>1A+1B</t>
    </r>
    <r>
      <rPr>
        <sz val="11"/>
        <rFont val="Arial"/>
        <family val="2"/>
      </rPr>
      <t xml:space="preserve"> = course will be spread over both quartiles</t>
    </r>
  </si>
  <si>
    <r>
      <rPr>
        <b/>
        <sz val="11"/>
        <rFont val="Arial"/>
        <family val="2"/>
      </rPr>
      <t>I</t>
    </r>
    <r>
      <rPr>
        <sz val="11"/>
        <rFont val="Arial"/>
        <family val="2"/>
      </rPr>
      <t xml:space="preserve"> = Referes to latest course information</t>
    </r>
  </si>
  <si>
    <t>Red = Change compared to previous year</t>
  </si>
  <si>
    <t>Read these instructions before completing the Course Selection sheet</t>
  </si>
  <si>
    <t>Name:</t>
  </si>
  <si>
    <t>Fill in your name</t>
  </si>
  <si>
    <t>Number:</t>
  </si>
  <si>
    <t>Fill in your student number, which starts with an 's'</t>
  </si>
  <si>
    <t>Elective Courses</t>
  </si>
  <si>
    <t>Specialisation Courses</t>
  </si>
  <si>
    <t>Select 6 out of the 12 specialisation courses. The drop down menu gives the list of courses you can select for each specialisation (as specified in the top of the sheet). This set of courses defines which specialisation you follow. The field with the sum of ECTS for this part will colour green once you have selected 6 course. It does not check if you selected a course twice. Check this yourself...</t>
  </si>
  <si>
    <t>Choose at least 3 MSc courses from the master program of Mechanical Engineering. This can be anny course: a course from the suggested electives from the specialisation, a course from the list of specialisation courses, a course from another specialisation (core or suggested elective). The only condition is that you need at least 15 ECTS (3 courses) of the master program Mechanical Engineering. The field with the sum of ECTS will colour green if all conditions are satisfied, which in this case means a minimum of 15 ECTS in rows 24 to 29 and a total of 30 ECTS in rwos 24-29 plus rows 33-38.
The rows 24-29 are dropdown menus. To easy the selection of a course, you can choose which list of courses should be shown in the drop down menu, by selecting a course list in column O of the corresponding row. By default it is the list of all ME courses. If you want to select a course from the specialisation course select the "core courses" list. Other options are the "elective course" and "all ME courses". More options may be introduced.
Rows 33-38 are free fields: you are also allowed to choose courses from a different master program, even from a different university. You have to add the number, course name and number of ECTS manually.
Check yourself again whether you selected a course twice.</t>
  </si>
  <si>
    <t>Internship &amp; Graduation</t>
  </si>
  <si>
    <t>The internship and graduation codes and ECTS are already completed. Those who have an exempt, typically have this because they did their BSc at the University of Applied Science and therefore also need to do a Premaster and need to do a number of BSc compensation courses. These can be completed in the last section. Enter the course code, course name and number of ECTS. There is no check on this part in terms of minimum number of ECTS. 
If you add a course here, then "Intership" will change to "Internship (Exemption HBO)". So, only include courses here if you need to do BSc compensation courses and have an exemption for the internship because you obtained your BSc from a University of Applied Science. Additional MSc course, even it if concerns work you did for an international study tour, should never be put here.</t>
  </si>
  <si>
    <t>Signing and submitting the form</t>
  </si>
  <si>
    <t xml:space="preserve">Always sign the form before submitting it to the mail address mentioned at the top of the Course Selection sheet. Signing can be done digitally. You can either sign the Excel directly, or first create a PDF document and sign that. Please do not print, sign and scan the document. A digital signature is not less valid, and the document remains smaller and better readable. </t>
  </si>
  <si>
    <t>Signing a document in Excel</t>
  </si>
  <si>
    <t>ECTS</t>
  </si>
  <si>
    <t>Signing a document in PDF</t>
  </si>
  <si>
    <t>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</si>
</sst>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10"/>
      <name val="Arial"/>
      <family val="2"/>
    </font>
    <font>
      <b/>
      <sz val="11"/>
      <name val="Arial"/>
      <family val="2"/>
    </font>
    <font>
      <b/>
      <sz val="10"/>
      <name val="Arial"/>
      <family val="2"/>
    </font>
    <font>
      <b/>
      <i/>
      <sz val="10"/>
      <name val="Arial"/>
      <family val="2"/>
    </font>
    <font>
      <i/>
      <sz val="10"/>
      <name val="Arial"/>
      <family val="2"/>
    </font>
    <font>
      <u/>
      <sz val="10"/>
      <name val="Arial"/>
      <family val="2"/>
    </font>
    <font>
      <u/>
      <sz val="10"/>
      <color indexed="12"/>
      <name val="Arial"/>
      <family val="2"/>
    </font>
    <font>
      <sz val="11"/>
      <color theme="1"/>
      <name val="Arial"/>
      <family val="2"/>
    </font>
    <font>
      <sz val="10"/>
      <color theme="1"/>
      <name val="Arial"/>
      <family val="2"/>
    </font>
    <font>
      <sz val="11"/>
      <name val="Arial"/>
      <family val="2"/>
    </font>
    <font>
      <b/>
      <sz val="10"/>
      <color theme="1"/>
      <name val="Arial"/>
      <family val="2"/>
    </font>
    <font>
      <u/>
      <sz val="11"/>
      <color theme="1"/>
      <name val="Arial"/>
      <family val="2"/>
    </font>
    <font>
      <b/>
      <sz val="11"/>
      <color theme="1"/>
      <name val="Arial"/>
      <family val="2"/>
    </font>
    <font>
      <sz val="11"/>
      <color indexed="12"/>
      <name val="Arial"/>
      <family val="2"/>
    </font>
    <font>
      <b/>
      <sz val="12"/>
      <color theme="1"/>
      <name val="Arial"/>
      <family val="2"/>
    </font>
    <font>
      <i/>
      <sz val="10"/>
      <color theme="1"/>
      <name val="Arial"/>
      <family val="2"/>
    </font>
    <font>
      <i/>
      <sz val="11"/>
      <color theme="1"/>
      <name val="Arial"/>
      <family val="2"/>
    </font>
    <font>
      <sz val="11"/>
      <color theme="1"/>
      <name val="Calibri"/>
      <family val="2"/>
      <scheme val="minor"/>
    </font>
    <font>
      <sz val="11"/>
      <name val="Calibri"/>
      <family val="2"/>
      <scheme val="minor"/>
    </font>
    <font>
      <b/>
      <sz val="11"/>
      <color theme="1"/>
      <name val="Calibri"/>
      <family val="2"/>
      <scheme val="minor"/>
    </font>
    <font>
      <u/>
      <sz val="11"/>
      <color indexed="12"/>
      <name val="Calibri"/>
      <family val="2"/>
      <scheme val="minor"/>
    </font>
  </fonts>
  <fills count="18">
    <fill>
      <patternFill patternType="none"/>
    </fill>
    <fill>
      <patternFill patternType="gray125"/>
    </fill>
    <fill>
      <patternFill patternType="solid">
        <fgColor theme="1"/>
        <bgColor indexed="64"/>
      </patternFill>
    </fill>
    <fill>
      <patternFill patternType="solid">
        <fgColor rgb="FF75B9BB"/>
        <bgColor indexed="64"/>
      </patternFill>
    </fill>
    <fill>
      <patternFill patternType="solid">
        <fgColor theme="4" tint="0.59999389629810485"/>
        <bgColor indexed="64"/>
      </patternFill>
    </fill>
    <fill>
      <patternFill patternType="solid">
        <fgColor rgb="FFFFB9BB"/>
        <bgColor indexed="64"/>
      </patternFill>
    </fill>
    <fill>
      <patternFill patternType="solid">
        <fgColor rgb="FFBCDDDE"/>
        <bgColor indexed="64"/>
      </patternFill>
    </fill>
    <fill>
      <patternFill patternType="solid">
        <fgColor theme="4" tint="0.79998168889431442"/>
        <bgColor indexed="64"/>
      </patternFill>
    </fill>
    <fill>
      <patternFill patternType="solid">
        <fgColor rgb="FFFFD5D6"/>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CCCC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E1E1FF"/>
        <bgColor indexed="64"/>
      </patternFill>
    </fill>
    <fill>
      <patternFill patternType="solid">
        <fgColor rgb="FF99CCFF"/>
        <bgColor indexed="64"/>
      </patternFill>
    </fill>
    <fill>
      <patternFill patternType="solid">
        <fgColor rgb="FFCCECFF"/>
        <bgColor indexed="64"/>
      </patternFill>
    </fill>
    <fill>
      <patternFill patternType="solid">
        <fgColor theme="0"/>
        <bgColor indexed="64"/>
      </patternFill>
    </fill>
  </fills>
  <borders count="3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theme="0" tint="-0.24994659260841701"/>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style="thin">
        <color indexed="64"/>
      </bottom>
      <diagonal/>
    </border>
    <border>
      <left/>
      <right style="medium">
        <color indexed="64"/>
      </right>
      <top style="thin">
        <color theme="1"/>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0" fontId="18" fillId="0" borderId="0" applyNumberFormat="0" applyFill="0" applyBorder="0" applyAlignment="0" applyProtection="0"/>
  </cellStyleXfs>
  <cellXfs count="310">
    <xf numFmtId="0" fontId="0" fillId="0" borderId="0" xfId="0"/>
    <xf numFmtId="0" fontId="1"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164" fontId="1" fillId="0" borderId="0" xfId="0" applyNumberFormat="1" applyFont="1" applyAlignment="1">
      <alignment horizontal="right" vertical="center"/>
    </xf>
    <xf numFmtId="0" fontId="5" fillId="0" borderId="0" xfId="0" applyFont="1" applyAlignment="1">
      <alignment horizontal="left" vertical="center"/>
    </xf>
    <xf numFmtId="0" fontId="4" fillId="0" borderId="0" xfId="0" applyFont="1" applyAlignment="1">
      <alignment vertical="center"/>
    </xf>
    <xf numFmtId="0" fontId="2" fillId="0" borderId="0" xfId="0" applyFont="1" applyAlignment="1">
      <alignment horizontal="left" vertical="center"/>
    </xf>
    <xf numFmtId="0" fontId="1"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vertical="center"/>
    </xf>
    <xf numFmtId="0" fontId="1"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xf>
    <xf numFmtId="0" fontId="4" fillId="0" borderId="0" xfId="0" applyFont="1" applyAlignment="1">
      <alignment horizontal="left" vertical="center"/>
    </xf>
    <xf numFmtId="0" fontId="12" fillId="0" borderId="0" xfId="0" applyFont="1" applyAlignment="1">
      <alignment vertical="center"/>
    </xf>
    <xf numFmtId="0" fontId="3" fillId="0" borderId="0" xfId="0" applyFont="1" applyAlignment="1">
      <alignment horizontal="left" vertical="center"/>
    </xf>
    <xf numFmtId="0" fontId="10" fillId="0" borderId="0" xfId="0" applyFont="1" applyAlignment="1">
      <alignment vertical="center"/>
    </xf>
    <xf numFmtId="0" fontId="14" fillId="0" borderId="0" xfId="1" quotePrefix="1" applyFont="1" applyFill="1" applyBorder="1" applyAlignment="1" applyProtection="1">
      <alignment vertical="center"/>
    </xf>
    <xf numFmtId="0" fontId="13" fillId="0" borderId="0" xfId="0" applyFont="1" applyAlignment="1">
      <alignment horizontal="right"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164" fontId="3" fillId="0" borderId="1" xfId="0" applyNumberFormat="1" applyFont="1" applyBorder="1" applyAlignment="1">
      <alignment horizontal="right" vertical="center"/>
    </xf>
    <xf numFmtId="0" fontId="3" fillId="0" borderId="2" xfId="0" applyFont="1" applyBorder="1" applyAlignment="1">
      <alignment vertical="center"/>
    </xf>
    <xf numFmtId="0" fontId="9" fillId="0" borderId="3" xfId="0" applyFont="1" applyBorder="1" applyAlignment="1">
      <alignment horizontal="left" vertical="center"/>
    </xf>
    <xf numFmtId="164" fontId="1" fillId="0" borderId="4" xfId="0" applyNumberFormat="1" applyFont="1" applyBorder="1" applyAlignment="1">
      <alignment horizontal="right" vertical="center"/>
    </xf>
    <xf numFmtId="0" fontId="1" fillId="0" borderId="6" xfId="0" applyFont="1" applyBorder="1" applyAlignment="1">
      <alignment vertical="center"/>
    </xf>
    <xf numFmtId="0" fontId="3" fillId="0" borderId="6" xfId="0" applyFont="1" applyBorder="1" applyAlignment="1">
      <alignment vertical="center"/>
    </xf>
    <xf numFmtId="0" fontId="1" fillId="0" borderId="3" xfId="0" applyFont="1" applyBorder="1" applyAlignment="1">
      <alignment horizontal="left" vertical="center"/>
    </xf>
    <xf numFmtId="164" fontId="1" fillId="0" borderId="4" xfId="1" quotePrefix="1" applyNumberFormat="1" applyFont="1" applyFill="1" applyBorder="1" applyAlignment="1" applyProtection="1">
      <alignment vertical="center"/>
    </xf>
    <xf numFmtId="164" fontId="3" fillId="0" borderId="4" xfId="0" applyNumberFormat="1" applyFont="1" applyBorder="1" applyAlignment="1">
      <alignment vertical="center"/>
    </xf>
    <xf numFmtId="164" fontId="3" fillId="0" borderId="4" xfId="0" applyNumberFormat="1" applyFont="1" applyBorder="1" applyAlignment="1">
      <alignment horizontal="right" vertical="center"/>
    </xf>
    <xf numFmtId="0" fontId="15" fillId="0" borderId="0" xfId="0" applyFont="1" applyAlignment="1">
      <alignment vertical="center"/>
    </xf>
    <xf numFmtId="0" fontId="0" fillId="0" borderId="0" xfId="0" quotePrefix="1"/>
    <xf numFmtId="0" fontId="7" fillId="0" borderId="0" xfId="1" quotePrefix="1" applyAlignment="1" applyProtection="1"/>
    <xf numFmtId="0" fontId="16" fillId="0" borderId="0" xfId="0" applyFont="1" applyAlignment="1">
      <alignment horizontal="left" vertical="center"/>
    </xf>
    <xf numFmtId="0" fontId="8" fillId="0" borderId="0" xfId="0" applyFont="1" applyAlignment="1">
      <alignment horizontal="right" vertical="center"/>
    </xf>
    <xf numFmtId="164" fontId="3" fillId="0" borderId="0" xfId="0" applyNumberFormat="1" applyFont="1" applyAlignment="1">
      <alignment horizontal="right" vertical="center"/>
    </xf>
    <xf numFmtId="164" fontId="3" fillId="0" borderId="0" xfId="0" applyNumberFormat="1" applyFont="1" applyAlignment="1">
      <alignment vertical="center"/>
    </xf>
    <xf numFmtId="0" fontId="10" fillId="0" borderId="0" xfId="0" applyFont="1" applyAlignment="1">
      <alignment horizontal="center" vertical="center"/>
    </xf>
    <xf numFmtId="164" fontId="1" fillId="0" borderId="0" xfId="1" quotePrefix="1" applyNumberFormat="1" applyFont="1" applyFill="1" applyBorder="1" applyAlignment="1" applyProtection="1">
      <alignment vertical="center"/>
    </xf>
    <xf numFmtId="0" fontId="13" fillId="0" borderId="0" xfId="0" applyFont="1" applyAlignment="1">
      <alignment vertical="center"/>
    </xf>
    <xf numFmtId="0" fontId="17" fillId="0" borderId="0" xfId="0" applyFont="1" applyAlignment="1">
      <alignmen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164" fontId="1" fillId="0" borderId="7" xfId="1" quotePrefix="1" applyNumberFormat="1" applyFont="1" applyFill="1" applyBorder="1" applyAlignment="1" applyProtection="1">
      <alignment vertical="center"/>
    </xf>
    <xf numFmtId="0" fontId="1" fillId="0" borderId="7" xfId="0" applyFont="1" applyBorder="1" applyAlignment="1">
      <alignment vertical="center"/>
    </xf>
    <xf numFmtId="164" fontId="1" fillId="0" borderId="8" xfId="1" quotePrefix="1" applyNumberFormat="1" applyFont="1" applyFill="1" applyBorder="1" applyAlignment="1" applyProtection="1">
      <alignment vertical="center"/>
    </xf>
    <xf numFmtId="0" fontId="1" fillId="0" borderId="8" xfId="0" applyFont="1" applyBorder="1" applyAlignment="1">
      <alignment vertical="center"/>
    </xf>
    <xf numFmtId="0" fontId="1" fillId="0" borderId="3" xfId="0" applyFont="1" applyBorder="1" applyAlignment="1" applyProtection="1">
      <alignment horizontal="left" vertical="center"/>
      <protection locked="0"/>
    </xf>
    <xf numFmtId="164" fontId="1" fillId="0" borderId="4" xfId="1" quotePrefix="1" applyNumberFormat="1" applyFont="1" applyFill="1" applyBorder="1" applyAlignment="1" applyProtection="1">
      <alignment vertical="center"/>
      <protection locked="0"/>
    </xf>
    <xf numFmtId="0" fontId="1" fillId="0" borderId="4" xfId="0" applyFont="1" applyBorder="1" applyAlignment="1" applyProtection="1">
      <alignment vertical="center"/>
      <protection locked="0"/>
    </xf>
    <xf numFmtId="0" fontId="9" fillId="0" borderId="3" xfId="0" applyFont="1" applyBorder="1" applyAlignment="1" applyProtection="1">
      <alignment vertical="center"/>
      <protection locked="0"/>
    </xf>
    <xf numFmtId="0" fontId="1" fillId="0" borderId="3" xfId="0" applyFont="1" applyBorder="1" applyAlignment="1" applyProtection="1">
      <alignment vertical="center"/>
      <protection locked="0"/>
    </xf>
    <xf numFmtId="0" fontId="7" fillId="0" borderId="0" xfId="1" applyFill="1" applyBorder="1" applyAlignment="1" applyProtection="1">
      <alignment vertical="center"/>
    </xf>
    <xf numFmtId="0" fontId="2" fillId="8" borderId="17" xfId="0" applyFont="1" applyFill="1" applyBorder="1" applyAlignment="1">
      <alignment vertical="center"/>
    </xf>
    <xf numFmtId="0" fontId="10" fillId="8" borderId="18" xfId="0" applyFont="1" applyFill="1" applyBorder="1" applyAlignment="1">
      <alignment vertical="center"/>
    </xf>
    <xf numFmtId="0" fontId="10" fillId="8" borderId="19" xfId="0" applyFont="1" applyFill="1" applyBorder="1" applyAlignment="1">
      <alignment horizontal="center" vertical="center"/>
    </xf>
    <xf numFmtId="0" fontId="10" fillId="8" borderId="20" xfId="0" applyFont="1" applyFill="1" applyBorder="1" applyAlignment="1">
      <alignment horizontal="center" vertical="center"/>
    </xf>
    <xf numFmtId="0" fontId="10" fillId="6" borderId="21" xfId="0" applyFont="1" applyFill="1" applyBorder="1" applyAlignment="1">
      <alignment horizontal="left" vertical="center"/>
    </xf>
    <xf numFmtId="0" fontId="10" fillId="6" borderId="22" xfId="0" applyFont="1" applyFill="1" applyBorder="1" applyAlignment="1">
      <alignment horizontal="center" vertical="center"/>
    </xf>
    <xf numFmtId="0" fontId="10" fillId="6" borderId="23" xfId="0" applyFont="1" applyFill="1" applyBorder="1" applyAlignment="1">
      <alignment horizontal="center" vertical="center"/>
    </xf>
    <xf numFmtId="0" fontId="10" fillId="7" borderId="22" xfId="0" applyFont="1" applyFill="1" applyBorder="1" applyAlignment="1">
      <alignment horizontal="center" vertical="center"/>
    </xf>
    <xf numFmtId="0" fontId="10" fillId="7" borderId="23" xfId="0" applyFont="1" applyFill="1" applyBorder="1" applyAlignment="1">
      <alignment horizontal="center" vertical="center"/>
    </xf>
    <xf numFmtId="0" fontId="10" fillId="8" borderId="21" xfId="0" applyFont="1" applyFill="1" applyBorder="1" applyAlignment="1">
      <alignment horizontal="left" vertical="center"/>
    </xf>
    <xf numFmtId="0" fontId="10" fillId="8" borderId="22" xfId="0" applyFont="1" applyFill="1" applyBorder="1" applyAlignment="1">
      <alignment horizontal="center" vertical="center"/>
    </xf>
    <xf numFmtId="0" fontId="10" fillId="8" borderId="23" xfId="0" applyFont="1" applyFill="1" applyBorder="1" applyAlignment="1">
      <alignment horizontal="center" vertical="center"/>
    </xf>
    <xf numFmtId="0" fontId="10" fillId="7" borderId="21" xfId="0" applyFont="1" applyFill="1" applyBorder="1" applyAlignment="1">
      <alignment horizontal="left" vertical="center"/>
    </xf>
    <xf numFmtId="0" fontId="10" fillId="6" borderId="21" xfId="0" applyFont="1" applyFill="1" applyBorder="1" applyAlignment="1">
      <alignment horizontal="left"/>
    </xf>
    <xf numFmtId="0" fontId="2" fillId="6" borderId="24" xfId="0" applyFont="1" applyFill="1" applyBorder="1" applyAlignment="1">
      <alignment horizontal="left" vertical="center"/>
    </xf>
    <xf numFmtId="0" fontId="10" fillId="6" borderId="25" xfId="0" applyFont="1" applyFill="1" applyBorder="1" applyAlignment="1">
      <alignment vertical="center"/>
    </xf>
    <xf numFmtId="0" fontId="10" fillId="6" borderId="26" xfId="0" applyFont="1" applyFill="1" applyBorder="1" applyAlignment="1">
      <alignment horizontal="center" vertical="center"/>
    </xf>
    <xf numFmtId="0" fontId="10" fillId="6" borderId="27" xfId="0" applyFont="1" applyFill="1" applyBorder="1" applyAlignment="1">
      <alignment horizontal="center" vertical="center"/>
    </xf>
    <xf numFmtId="0" fontId="2" fillId="7" borderId="24" xfId="0" applyFont="1" applyFill="1" applyBorder="1" applyAlignment="1">
      <alignment horizontal="left" vertical="center"/>
    </xf>
    <xf numFmtId="0" fontId="10" fillId="7" borderId="25" xfId="0" applyFont="1" applyFill="1" applyBorder="1" applyAlignment="1">
      <alignment vertical="center"/>
    </xf>
    <xf numFmtId="0" fontId="10" fillId="7" borderId="26" xfId="0" applyFont="1" applyFill="1" applyBorder="1" applyAlignment="1">
      <alignment horizontal="center" vertical="center"/>
    </xf>
    <xf numFmtId="0" fontId="10" fillId="7" borderId="27" xfId="0" applyFont="1" applyFill="1" applyBorder="1" applyAlignment="1">
      <alignment horizontal="center" vertical="center"/>
    </xf>
    <xf numFmtId="0" fontId="2" fillId="8" borderId="28" xfId="0" applyFont="1" applyFill="1" applyBorder="1" applyAlignment="1">
      <alignment vertical="center"/>
    </xf>
    <xf numFmtId="0" fontId="10" fillId="8" borderId="29" xfId="0" applyFont="1" applyFill="1" applyBorder="1" applyAlignment="1">
      <alignment vertical="center"/>
    </xf>
    <xf numFmtId="1" fontId="10" fillId="8" borderId="30" xfId="0" applyNumberFormat="1" applyFont="1" applyFill="1" applyBorder="1" applyAlignment="1">
      <alignment horizontal="center" vertical="center"/>
    </xf>
    <xf numFmtId="0" fontId="10" fillId="8" borderId="31" xfId="0" applyFont="1" applyFill="1" applyBorder="1" applyAlignment="1">
      <alignment horizontal="center" vertical="center"/>
    </xf>
    <xf numFmtId="0" fontId="10" fillId="8" borderId="21" xfId="0" applyFont="1" applyFill="1" applyBorder="1" applyAlignment="1">
      <alignment horizontal="left"/>
    </xf>
    <xf numFmtId="1" fontId="10" fillId="8" borderId="22" xfId="0" applyNumberFormat="1" applyFont="1" applyFill="1" applyBorder="1" applyAlignment="1">
      <alignment horizontal="center"/>
    </xf>
    <xf numFmtId="0" fontId="10" fillId="8" borderId="23" xfId="0" applyFont="1" applyFill="1" applyBorder="1" applyAlignment="1">
      <alignment horizontal="center"/>
    </xf>
    <xf numFmtId="0" fontId="10" fillId="6" borderId="0" xfId="0" applyFont="1" applyFill="1" applyAlignment="1">
      <alignment vertical="center"/>
    </xf>
    <xf numFmtId="0" fontId="10" fillId="7" borderId="21" xfId="0" applyFont="1" applyFill="1" applyBorder="1" applyAlignment="1">
      <alignment horizontal="left" vertical="center" wrapText="1"/>
    </xf>
    <xf numFmtId="0" fontId="10" fillId="6" borderId="14" xfId="0" applyFont="1" applyFill="1" applyBorder="1" applyAlignment="1">
      <alignment vertical="center"/>
    </xf>
    <xf numFmtId="0" fontId="10" fillId="6" borderId="15" xfId="0" applyFont="1" applyFill="1" applyBorder="1" applyAlignment="1">
      <alignment vertical="center"/>
    </xf>
    <xf numFmtId="0" fontId="10" fillId="6" borderId="32" xfId="0" applyFont="1" applyFill="1" applyBorder="1" applyAlignment="1">
      <alignment horizontal="center" vertical="center"/>
    </xf>
    <xf numFmtId="0" fontId="10" fillId="6" borderId="16" xfId="0" applyFont="1" applyFill="1" applyBorder="1" applyAlignment="1">
      <alignment horizontal="center" vertical="center"/>
    </xf>
    <xf numFmtId="0" fontId="2" fillId="0" borderId="0" xfId="0" applyFont="1" applyAlignment="1">
      <alignment horizontal="center" vertical="center"/>
    </xf>
    <xf numFmtId="0" fontId="10" fillId="7" borderId="14" xfId="0" applyFont="1" applyFill="1" applyBorder="1" applyAlignment="1">
      <alignment horizontal="left" vertical="center"/>
    </xf>
    <xf numFmtId="0" fontId="10" fillId="7" borderId="32" xfId="0" applyFont="1" applyFill="1" applyBorder="1" applyAlignment="1">
      <alignment horizontal="center" vertical="center"/>
    </xf>
    <xf numFmtId="0" fontId="10" fillId="7" borderId="16" xfId="0" applyFont="1" applyFill="1" applyBorder="1" applyAlignment="1">
      <alignment horizontal="center" vertical="center"/>
    </xf>
    <xf numFmtId="0" fontId="10" fillId="8" borderId="14" xfId="0" applyFont="1" applyFill="1" applyBorder="1" applyAlignment="1">
      <alignment horizontal="left"/>
    </xf>
    <xf numFmtId="0" fontId="10" fillId="8" borderId="32" xfId="0" applyFont="1" applyFill="1" applyBorder="1" applyAlignment="1">
      <alignment horizontal="center"/>
    </xf>
    <xf numFmtId="0" fontId="10" fillId="8" borderId="16" xfId="0" applyFont="1" applyFill="1" applyBorder="1" applyAlignment="1">
      <alignment horizontal="center"/>
    </xf>
    <xf numFmtId="0" fontId="2" fillId="12" borderId="17" xfId="0" applyFont="1" applyFill="1" applyBorder="1" applyAlignment="1">
      <alignment horizontal="left" vertical="center"/>
    </xf>
    <xf numFmtId="0" fontId="10" fillId="12" borderId="18" xfId="0" applyFont="1" applyFill="1" applyBorder="1" applyAlignment="1">
      <alignment vertical="center"/>
    </xf>
    <xf numFmtId="0" fontId="10" fillId="12" borderId="19" xfId="0" applyFont="1" applyFill="1" applyBorder="1" applyAlignment="1">
      <alignment horizontal="center" vertical="center"/>
    </xf>
    <xf numFmtId="0" fontId="10" fillId="12" borderId="20" xfId="0" applyFont="1" applyFill="1" applyBorder="1" applyAlignment="1">
      <alignment horizontal="center" vertical="center"/>
    </xf>
    <xf numFmtId="0" fontId="2" fillId="13" borderId="17" xfId="0" applyFont="1" applyFill="1" applyBorder="1" applyAlignment="1">
      <alignment horizontal="left" vertical="center"/>
    </xf>
    <xf numFmtId="0" fontId="10" fillId="13" borderId="18" xfId="0" applyFont="1" applyFill="1" applyBorder="1" applyAlignment="1">
      <alignment vertical="center"/>
    </xf>
    <xf numFmtId="0" fontId="10" fillId="13" borderId="19" xfId="0" applyFont="1" applyFill="1" applyBorder="1" applyAlignment="1">
      <alignment horizontal="center" vertical="center"/>
    </xf>
    <xf numFmtId="0" fontId="10" fillId="13" borderId="20" xfId="0" applyFont="1" applyFill="1" applyBorder="1" applyAlignment="1">
      <alignment horizontal="center" vertical="center"/>
    </xf>
    <xf numFmtId="0" fontId="10" fillId="12" borderId="21" xfId="0" applyFont="1" applyFill="1" applyBorder="1" applyAlignment="1">
      <alignment horizontal="left"/>
    </xf>
    <xf numFmtId="0" fontId="10" fillId="12" borderId="22" xfId="0" applyFont="1" applyFill="1" applyBorder="1" applyAlignment="1">
      <alignment horizontal="center" vertical="center"/>
    </xf>
    <xf numFmtId="0" fontId="10" fillId="12" borderId="23" xfId="0" applyFont="1" applyFill="1" applyBorder="1" applyAlignment="1">
      <alignment horizontal="center" vertical="center"/>
    </xf>
    <xf numFmtId="0" fontId="10" fillId="13" borderId="21" xfId="0" applyFont="1" applyFill="1" applyBorder="1" applyAlignment="1">
      <alignment horizontal="left" vertical="center"/>
    </xf>
    <xf numFmtId="1" fontId="10" fillId="13" borderId="22" xfId="0" applyNumberFormat="1" applyFont="1" applyFill="1" applyBorder="1" applyAlignment="1">
      <alignment horizontal="center" vertical="center"/>
    </xf>
    <xf numFmtId="0" fontId="10" fillId="13" borderId="23" xfId="0" applyFont="1" applyFill="1" applyBorder="1" applyAlignment="1">
      <alignment horizontal="center" vertical="center"/>
    </xf>
    <xf numFmtId="0" fontId="10" fillId="14" borderId="21" xfId="0" applyFont="1" applyFill="1" applyBorder="1" applyAlignment="1">
      <alignment horizontal="left"/>
    </xf>
    <xf numFmtId="0" fontId="10" fillId="14" borderId="22" xfId="0" applyFont="1" applyFill="1" applyBorder="1" applyAlignment="1">
      <alignment horizontal="center" vertical="center"/>
    </xf>
    <xf numFmtId="0" fontId="10" fillId="14" borderId="23" xfId="0" applyFont="1" applyFill="1" applyBorder="1" applyAlignment="1">
      <alignment horizontal="center" vertical="center"/>
    </xf>
    <xf numFmtId="0" fontId="10" fillId="13" borderId="22" xfId="0" applyFont="1" applyFill="1" applyBorder="1" applyAlignment="1">
      <alignment horizontal="center" vertical="center"/>
    </xf>
    <xf numFmtId="0" fontId="10" fillId="14" borderId="21" xfId="0" applyFont="1" applyFill="1" applyBorder="1" applyAlignment="1">
      <alignment horizontal="left" vertical="center"/>
    </xf>
    <xf numFmtId="0" fontId="10" fillId="13" borderId="21" xfId="0" applyFont="1" applyFill="1" applyBorder="1" applyAlignment="1">
      <alignment horizontal="left"/>
    </xf>
    <xf numFmtId="0" fontId="10" fillId="12" borderId="21" xfId="0" applyFont="1" applyFill="1" applyBorder="1" applyAlignment="1">
      <alignment horizontal="left" vertical="center"/>
    </xf>
    <xf numFmtId="0" fontId="2" fillId="12" borderId="24" xfId="0" applyFont="1" applyFill="1" applyBorder="1" applyAlignment="1">
      <alignment vertical="center"/>
    </xf>
    <xf numFmtId="0" fontId="10" fillId="12" borderId="25" xfId="0" applyFont="1" applyFill="1" applyBorder="1" applyAlignment="1">
      <alignment vertical="center"/>
    </xf>
    <xf numFmtId="0" fontId="10" fillId="12" borderId="26" xfId="0" applyFont="1" applyFill="1" applyBorder="1" applyAlignment="1">
      <alignment horizontal="center" vertical="center"/>
    </xf>
    <xf numFmtId="0" fontId="10" fillId="12" borderId="27" xfId="0" applyFont="1" applyFill="1" applyBorder="1" applyAlignment="1">
      <alignment horizontal="center" vertical="center"/>
    </xf>
    <xf numFmtId="0" fontId="2" fillId="13" borderId="24" xfId="0" applyFont="1" applyFill="1" applyBorder="1" applyAlignment="1">
      <alignment horizontal="left" vertical="center"/>
    </xf>
    <xf numFmtId="0" fontId="10" fillId="13" borderId="25" xfId="0" applyFont="1" applyFill="1" applyBorder="1" applyAlignment="1">
      <alignment vertical="center"/>
    </xf>
    <xf numFmtId="0" fontId="10" fillId="13" borderId="26" xfId="0" applyFont="1" applyFill="1" applyBorder="1" applyAlignment="1">
      <alignment horizontal="center" vertical="center"/>
    </xf>
    <xf numFmtId="0" fontId="10" fillId="13" borderId="27" xfId="0" applyFont="1" applyFill="1" applyBorder="1" applyAlignment="1">
      <alignment horizontal="center" vertical="center"/>
    </xf>
    <xf numFmtId="0" fontId="2" fillId="14" borderId="24" xfId="0" applyFont="1" applyFill="1" applyBorder="1" applyAlignment="1">
      <alignment horizontal="left" vertical="center"/>
    </xf>
    <xf numFmtId="0" fontId="10" fillId="14" borderId="25" xfId="0" applyFont="1" applyFill="1" applyBorder="1" applyAlignment="1">
      <alignment vertical="center"/>
    </xf>
    <xf numFmtId="0" fontId="10" fillId="14" borderId="26" xfId="0" applyFont="1" applyFill="1" applyBorder="1" applyAlignment="1">
      <alignment horizontal="center" vertical="center"/>
    </xf>
    <xf numFmtId="0" fontId="10" fillId="14" borderId="27" xfId="0" applyFont="1" applyFill="1" applyBorder="1" applyAlignment="1">
      <alignment horizontal="center" vertical="center"/>
    </xf>
    <xf numFmtId="0" fontId="10" fillId="12" borderId="22" xfId="0" applyFont="1" applyFill="1" applyBorder="1" applyAlignment="1">
      <alignment horizontal="center"/>
    </xf>
    <xf numFmtId="0" fontId="10" fillId="12" borderId="23" xfId="0" applyFont="1" applyFill="1" applyBorder="1" applyAlignment="1">
      <alignment horizontal="center"/>
    </xf>
    <xf numFmtId="0" fontId="10" fillId="0" borderId="0" xfId="0" applyFont="1"/>
    <xf numFmtId="0" fontId="10" fillId="13" borderId="22" xfId="0" applyFont="1" applyFill="1" applyBorder="1" applyAlignment="1">
      <alignment horizontal="center"/>
    </xf>
    <xf numFmtId="0" fontId="10" fillId="13" borderId="23" xfId="0" applyFont="1" applyFill="1" applyBorder="1" applyAlignment="1">
      <alignment horizontal="center"/>
    </xf>
    <xf numFmtId="1" fontId="10" fillId="13" borderId="22" xfId="0" applyNumberFormat="1" applyFont="1" applyFill="1" applyBorder="1" applyAlignment="1">
      <alignment horizontal="center"/>
    </xf>
    <xf numFmtId="0" fontId="10" fillId="13" borderId="0" xfId="2" applyFont="1" applyFill="1" applyBorder="1" applyAlignment="1"/>
    <xf numFmtId="0" fontId="10" fillId="13" borderId="0" xfId="0" applyFont="1" applyFill="1"/>
    <xf numFmtId="0" fontId="10" fillId="12" borderId="14" xfId="0" applyFont="1" applyFill="1" applyBorder="1" applyAlignment="1">
      <alignment horizontal="left"/>
    </xf>
    <xf numFmtId="0" fontId="10" fillId="12" borderId="32" xfId="0" applyFont="1" applyFill="1" applyBorder="1" applyAlignment="1">
      <alignment horizontal="center"/>
    </xf>
    <xf numFmtId="0" fontId="10" fillId="12" borderId="16" xfId="0" applyFont="1" applyFill="1" applyBorder="1" applyAlignment="1">
      <alignment horizontal="center"/>
    </xf>
    <xf numFmtId="0" fontId="10" fillId="13" borderId="14" xfId="0" applyFont="1" applyFill="1" applyBorder="1" applyAlignment="1">
      <alignment horizontal="left"/>
    </xf>
    <xf numFmtId="0" fontId="10" fillId="13" borderId="15" xfId="0" applyFont="1" applyFill="1" applyBorder="1"/>
    <xf numFmtId="0" fontId="10" fillId="13" borderId="32" xfId="0" applyFont="1" applyFill="1" applyBorder="1" applyAlignment="1">
      <alignment horizontal="center"/>
    </xf>
    <xf numFmtId="0" fontId="10" fillId="13" borderId="16" xfId="0" applyFont="1" applyFill="1" applyBorder="1" applyAlignment="1">
      <alignment horizontal="center"/>
    </xf>
    <xf numFmtId="0" fontId="10" fillId="14" borderId="14" xfId="0" applyFont="1" applyFill="1" applyBorder="1" applyAlignment="1">
      <alignment horizontal="left" vertical="center"/>
    </xf>
    <xf numFmtId="0" fontId="10" fillId="14" borderId="32" xfId="0" applyFont="1" applyFill="1" applyBorder="1" applyAlignment="1">
      <alignment horizontal="center" vertical="center"/>
    </xf>
    <xf numFmtId="0" fontId="10" fillId="14" borderId="16" xfId="0" applyFont="1" applyFill="1" applyBorder="1" applyAlignment="1">
      <alignment horizontal="center" vertical="center"/>
    </xf>
    <xf numFmtId="0" fontId="10" fillId="0" borderId="0" xfId="0" applyFont="1" applyAlignment="1">
      <alignment horizontal="left"/>
    </xf>
    <xf numFmtId="0" fontId="10" fillId="0" borderId="0" xfId="0" applyFont="1" applyAlignment="1">
      <alignment horizontal="center"/>
    </xf>
    <xf numFmtId="0" fontId="19" fillId="0" borderId="0" xfId="0" applyFont="1" applyAlignment="1">
      <alignment horizontal="left"/>
    </xf>
    <xf numFmtId="0" fontId="19" fillId="0" borderId="0" xfId="0" applyFont="1" applyAlignment="1">
      <alignment horizontal="left" vertical="center"/>
    </xf>
    <xf numFmtId="0" fontId="19" fillId="0" borderId="0" xfId="0" applyFont="1"/>
    <xf numFmtId="0" fontId="19" fillId="0" borderId="0" xfId="0" applyFont="1" applyAlignment="1">
      <alignment horizontal="center" vertical="center"/>
    </xf>
    <xf numFmtId="0" fontId="19" fillId="0" borderId="0" xfId="0" applyFont="1" applyAlignment="1">
      <alignment horizontal="center"/>
    </xf>
    <xf numFmtId="0" fontId="19" fillId="0" borderId="0" xfId="0" applyFont="1" applyAlignment="1">
      <alignment horizontal="left" vertical="center" wrapText="1"/>
    </xf>
    <xf numFmtId="0" fontId="1" fillId="0" borderId="0" xfId="0" applyFont="1" applyAlignment="1">
      <alignment vertical="top" wrapText="1"/>
    </xf>
    <xf numFmtId="0" fontId="1" fillId="0" borderId="9" xfId="0" applyFont="1" applyBorder="1" applyAlignment="1">
      <alignment vertical="top" wrapText="1"/>
    </xf>
    <xf numFmtId="0" fontId="10" fillId="14" borderId="0" xfId="2" applyFont="1" applyFill="1" applyBorder="1"/>
    <xf numFmtId="0" fontId="2" fillId="0" borderId="0" xfId="0" applyFont="1" applyAlignment="1">
      <alignment vertical="center"/>
    </xf>
    <xf numFmtId="0" fontId="2" fillId="6" borderId="17" xfId="0" applyFont="1" applyFill="1" applyBorder="1" applyAlignment="1">
      <alignment horizontal="left" vertical="center"/>
    </xf>
    <xf numFmtId="0" fontId="2" fillId="6" borderId="18" xfId="0" applyFont="1" applyFill="1" applyBorder="1" applyAlignment="1">
      <alignment horizontal="center" vertical="center"/>
    </xf>
    <xf numFmtId="0" fontId="10" fillId="6" borderId="19" xfId="0" applyFont="1" applyFill="1" applyBorder="1" applyAlignment="1">
      <alignment horizontal="center" vertical="center"/>
    </xf>
    <xf numFmtId="0" fontId="10" fillId="6" borderId="20" xfId="0" applyFont="1" applyFill="1" applyBorder="1" applyAlignment="1">
      <alignment horizontal="center" vertical="center"/>
    </xf>
    <xf numFmtId="0" fontId="2" fillId="7" borderId="17" xfId="0" applyFont="1" applyFill="1" applyBorder="1" applyAlignment="1">
      <alignment horizontal="left" vertical="center"/>
    </xf>
    <xf numFmtId="0" fontId="2" fillId="7" borderId="18"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0" xfId="0" applyFont="1" applyFill="1" applyBorder="1" applyAlignment="1">
      <alignment horizontal="center" vertical="center"/>
    </xf>
    <xf numFmtId="0" fontId="10" fillId="6" borderId="0" xfId="2" applyFont="1" applyFill="1" applyBorder="1" applyAlignment="1">
      <alignment vertical="center"/>
    </xf>
    <xf numFmtId="0" fontId="10" fillId="7" borderId="0" xfId="2" applyFont="1" applyFill="1" applyBorder="1" applyAlignment="1">
      <alignment vertical="center"/>
    </xf>
    <xf numFmtId="0" fontId="10" fillId="8" borderId="0" xfId="2" applyFont="1" applyFill="1" applyBorder="1" applyAlignment="1">
      <alignment vertical="center"/>
    </xf>
    <xf numFmtId="0" fontId="10" fillId="6" borderId="0" xfId="2" applyFont="1" applyFill="1" applyBorder="1"/>
    <xf numFmtId="0" fontId="10" fillId="8" borderId="0" xfId="2" applyFont="1" applyFill="1" applyBorder="1"/>
    <xf numFmtId="0" fontId="10" fillId="8" borderId="0" xfId="2" applyFont="1" applyFill="1" applyBorder="1" applyAlignment="1"/>
    <xf numFmtId="0" fontId="10" fillId="7" borderId="0" xfId="2" applyFont="1" applyFill="1" applyBorder="1"/>
    <xf numFmtId="0" fontId="10" fillId="7" borderId="0" xfId="2" applyFont="1" applyFill="1" applyBorder="1" applyAlignment="1">
      <alignment horizontal="left"/>
    </xf>
    <xf numFmtId="0" fontId="10" fillId="8" borderId="0" xfId="2" applyFont="1" applyFill="1" applyBorder="1" applyAlignment="1">
      <alignment horizontal="left"/>
    </xf>
    <xf numFmtId="0" fontId="10" fillId="7" borderId="0" xfId="2" applyFont="1" applyFill="1" applyBorder="1" applyAlignment="1">
      <alignment horizontal="left" vertical="center"/>
    </xf>
    <xf numFmtId="0" fontId="10" fillId="7" borderId="33" xfId="2" applyFont="1" applyFill="1" applyBorder="1"/>
    <xf numFmtId="0" fontId="10" fillId="8" borderId="15" xfId="2" applyFont="1" applyFill="1" applyBorder="1" applyAlignment="1"/>
    <xf numFmtId="0" fontId="2" fillId="14" borderId="17" xfId="0" applyFont="1" applyFill="1" applyBorder="1" applyAlignment="1">
      <alignment horizontal="left" vertical="center"/>
    </xf>
    <xf numFmtId="0" fontId="2" fillId="14" borderId="18" xfId="0" applyFont="1" applyFill="1" applyBorder="1" applyAlignment="1">
      <alignment horizontal="center" vertical="center"/>
    </xf>
    <xf numFmtId="0" fontId="10" fillId="14" borderId="19" xfId="0" applyFont="1" applyFill="1" applyBorder="1" applyAlignment="1">
      <alignment horizontal="center" vertical="center"/>
    </xf>
    <xf numFmtId="0" fontId="10" fillId="14" borderId="20" xfId="0" applyFont="1" applyFill="1" applyBorder="1" applyAlignment="1">
      <alignment horizontal="center" vertical="center"/>
    </xf>
    <xf numFmtId="0" fontId="10" fillId="12" borderId="0" xfId="2" applyFont="1" applyFill="1" applyBorder="1" applyAlignment="1">
      <alignment vertical="center"/>
    </xf>
    <xf numFmtId="0" fontId="10" fillId="13" borderId="0" xfId="2" applyFont="1" applyFill="1" applyBorder="1"/>
    <xf numFmtId="0" fontId="10" fillId="14" borderId="0" xfId="2" applyFont="1" applyFill="1" applyBorder="1" applyAlignment="1"/>
    <xf numFmtId="0" fontId="10" fillId="12" borderId="0" xfId="2" applyFont="1" applyFill="1" applyBorder="1" applyAlignment="1">
      <alignment horizontal="left" vertical="center"/>
    </xf>
    <xf numFmtId="0" fontId="10" fillId="14" borderId="0" xfId="2" applyFont="1" applyFill="1" applyBorder="1" applyAlignment="1">
      <alignment vertical="center"/>
    </xf>
    <xf numFmtId="0" fontId="10" fillId="13" borderId="0" xfId="2" applyFont="1" applyFill="1" applyBorder="1" applyAlignment="1">
      <alignment horizontal="left" vertical="center"/>
    </xf>
    <xf numFmtId="0" fontId="10" fillId="12" borderId="0" xfId="2" applyFont="1" applyFill="1"/>
    <xf numFmtId="0" fontId="10" fillId="12" borderId="0" xfId="2" applyFont="1" applyFill="1" applyBorder="1"/>
    <xf numFmtId="0" fontId="2" fillId="0" borderId="0" xfId="0" applyFont="1" applyAlignment="1">
      <alignment horizontal="center"/>
    </xf>
    <xf numFmtId="0" fontId="10" fillId="12" borderId="0" xfId="2" applyFont="1" applyFill="1" applyBorder="1" applyAlignment="1"/>
    <xf numFmtId="0" fontId="10" fillId="14" borderId="0" xfId="2" applyFont="1" applyFill="1" applyBorder="1" applyAlignment="1">
      <alignment horizontal="left" vertical="center"/>
    </xf>
    <xf numFmtId="0" fontId="10" fillId="13" borderId="21" xfId="0" applyFont="1" applyFill="1" applyBorder="1"/>
    <xf numFmtId="0" fontId="10" fillId="13" borderId="22" xfId="0" applyFont="1" applyFill="1" applyBorder="1"/>
    <xf numFmtId="0" fontId="10" fillId="13" borderId="23" xfId="0" applyFont="1" applyFill="1" applyBorder="1"/>
    <xf numFmtId="0" fontId="10" fillId="14" borderId="21" xfId="0" applyFont="1" applyFill="1" applyBorder="1" applyAlignment="1">
      <alignment vertical="center"/>
    </xf>
    <xf numFmtId="0" fontId="10" fillId="14" borderId="0" xfId="0" applyFont="1" applyFill="1" applyAlignment="1">
      <alignment vertical="center"/>
    </xf>
    <xf numFmtId="0" fontId="10" fillId="14" borderId="22" xfId="0" applyFont="1" applyFill="1" applyBorder="1" applyAlignment="1">
      <alignment vertical="center"/>
    </xf>
    <xf numFmtId="0" fontId="10" fillId="14" borderId="23" xfId="0" applyFont="1" applyFill="1" applyBorder="1" applyAlignment="1">
      <alignment vertical="center"/>
    </xf>
    <xf numFmtId="0" fontId="10" fillId="14" borderId="0" xfId="0" applyFont="1" applyFill="1"/>
    <xf numFmtId="0" fontId="10" fillId="12" borderId="15" xfId="2" applyFont="1" applyFill="1" applyBorder="1" applyAlignment="1"/>
    <xf numFmtId="0" fontId="10" fillId="14" borderId="15" xfId="0" applyFont="1" applyFill="1" applyBorder="1"/>
    <xf numFmtId="0" fontId="10" fillId="0" borderId="0" xfId="2" applyFont="1" applyFill="1" applyBorder="1" applyAlignment="1"/>
    <xf numFmtId="0" fontId="2" fillId="16" borderId="24" xfId="0" applyFont="1" applyFill="1" applyBorder="1" applyAlignment="1">
      <alignment vertical="center"/>
    </xf>
    <xf numFmtId="0" fontId="2" fillId="16" borderId="34" xfId="0" applyFont="1" applyFill="1" applyBorder="1" applyAlignment="1">
      <alignment vertical="center"/>
    </xf>
    <xf numFmtId="0" fontId="10" fillId="16" borderId="26" xfId="0" applyFont="1" applyFill="1" applyBorder="1" applyAlignment="1">
      <alignment horizontal="center" vertical="center"/>
    </xf>
    <xf numFmtId="0" fontId="10" fillId="16" borderId="35" xfId="0" applyFont="1" applyFill="1" applyBorder="1" applyAlignment="1">
      <alignment horizontal="center"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27" xfId="0" applyFont="1" applyBorder="1" applyAlignment="1">
      <alignment vertical="center"/>
    </xf>
    <xf numFmtId="0" fontId="10" fillId="16" borderId="21" xfId="0" applyFont="1" applyFill="1" applyBorder="1" applyAlignment="1">
      <alignment vertical="center"/>
    </xf>
    <xf numFmtId="0" fontId="10" fillId="16" borderId="0" xfId="2" applyFont="1" applyFill="1" applyBorder="1" applyAlignment="1">
      <alignment vertical="center"/>
    </xf>
    <xf numFmtId="0" fontId="10" fillId="16" borderId="36" xfId="0" applyFont="1" applyFill="1" applyBorder="1" applyAlignment="1">
      <alignment horizontal="center" vertical="center"/>
    </xf>
    <xf numFmtId="0" fontId="10" fillId="16" borderId="23" xfId="0" applyFont="1" applyFill="1" applyBorder="1" applyAlignment="1">
      <alignment horizontal="center" vertical="center"/>
    </xf>
    <xf numFmtId="0" fontId="10" fillId="0" borderId="21" xfId="0" applyFont="1" applyBorder="1" applyAlignment="1">
      <alignment vertical="center"/>
    </xf>
    <xf numFmtId="0" fontId="10" fillId="0" borderId="23" xfId="0" applyFont="1" applyBorder="1" applyAlignment="1">
      <alignment vertical="center"/>
    </xf>
    <xf numFmtId="0" fontId="10" fillId="16" borderId="22" xfId="0" applyFont="1" applyFill="1" applyBorder="1" applyAlignment="1">
      <alignment horizontal="center" vertical="center"/>
    </xf>
    <xf numFmtId="0" fontId="2" fillId="0" borderId="21" xfId="0" applyFont="1" applyBorder="1" applyAlignment="1">
      <alignment vertical="center"/>
    </xf>
    <xf numFmtId="0" fontId="10" fillId="16" borderId="14" xfId="0" applyFont="1" applyFill="1" applyBorder="1" applyAlignment="1">
      <alignment vertical="center"/>
    </xf>
    <xf numFmtId="0" fontId="10" fillId="16" borderId="15" xfId="2" applyFont="1" applyFill="1" applyBorder="1" applyAlignment="1">
      <alignment vertical="center"/>
    </xf>
    <xf numFmtId="0" fontId="10" fillId="16" borderId="32" xfId="0" applyFont="1" applyFill="1" applyBorder="1" applyAlignment="1">
      <alignment horizontal="center" vertical="center"/>
    </xf>
    <xf numFmtId="0" fontId="10" fillId="16" borderId="16" xfId="0" applyFont="1" applyFill="1" applyBorder="1" applyAlignment="1">
      <alignment horizontal="center"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0" xfId="2" applyFont="1" applyFill="1" applyBorder="1" applyAlignment="1">
      <alignment vertical="center"/>
    </xf>
    <xf numFmtId="0" fontId="10" fillId="0" borderId="0" xfId="2" applyFont="1" applyFill="1" applyBorder="1"/>
    <xf numFmtId="0" fontId="0" fillId="0" borderId="0" xfId="0" applyAlignment="1">
      <alignment vertical="top"/>
    </xf>
    <xf numFmtId="0" fontId="0" fillId="17" borderId="0" xfId="0" applyFill="1"/>
    <xf numFmtId="0" fontId="20" fillId="17" borderId="0" xfId="0" applyFont="1" applyFill="1"/>
    <xf numFmtId="0" fontId="0" fillId="17" borderId="0" xfId="0" applyFill="1" applyAlignment="1">
      <alignment vertical="top"/>
    </xf>
    <xf numFmtId="0" fontId="19" fillId="17" borderId="0" xfId="1" applyFont="1" applyFill="1" applyBorder="1" applyAlignment="1" applyProtection="1"/>
    <xf numFmtId="0" fontId="20" fillId="17" borderId="0" xfId="0" applyFont="1" applyFill="1"/>
    <xf numFmtId="0" fontId="0" fillId="17" borderId="0" xfId="0" applyFill="1" applyAlignment="1">
      <alignment wrapText="1"/>
    </xf>
    <xf numFmtId="0" fontId="20" fillId="17" borderId="0" xfId="0" applyFont="1" applyFill="1" applyAlignment="1">
      <alignment vertical="top" wrapText="1"/>
    </xf>
    <xf numFmtId="0" fontId="0" fillId="17" borderId="0" xfId="0" applyFill="1" applyAlignment="1">
      <alignment vertical="top" wrapText="1"/>
    </xf>
    <xf numFmtId="0" fontId="21" fillId="17" borderId="0" xfId="1" applyFont="1" applyFill="1" applyBorder="1" applyAlignment="1" applyProtection="1">
      <protection locked="0"/>
    </xf>
    <xf numFmtId="0" fontId="0" fillId="17" borderId="0" xfId="0" applyFill="1" applyAlignment="1">
      <alignment vertical="top"/>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8" fillId="0" borderId="0" xfId="0" applyFont="1" applyAlignment="1">
      <alignment horizontal="right" vertical="center"/>
    </xf>
    <xf numFmtId="0" fontId="9" fillId="0" borderId="4"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164" fontId="3" fillId="0" borderId="0" xfId="0" applyNumberFormat="1" applyFont="1" applyAlignment="1">
      <alignment horizontal="right" vertical="center"/>
    </xf>
    <xf numFmtId="0" fontId="11" fillId="0" borderId="0" xfId="0" applyFont="1" applyAlignment="1">
      <alignment horizontal="right" vertical="center"/>
    </xf>
    <xf numFmtId="0" fontId="2" fillId="15" borderId="12" xfId="0" applyFont="1" applyFill="1" applyBorder="1" applyAlignment="1">
      <alignment horizontal="center" vertical="center"/>
    </xf>
    <xf numFmtId="0" fontId="2" fillId="15" borderId="11" xfId="0" applyFont="1" applyFill="1" applyBorder="1" applyAlignment="1">
      <alignment horizontal="center" vertical="center"/>
    </xf>
    <xf numFmtId="0" fontId="2" fillId="15" borderId="13" xfId="0" applyFont="1" applyFill="1" applyBorder="1" applyAlignment="1">
      <alignment horizontal="center" vertical="center"/>
    </xf>
    <xf numFmtId="0" fontId="2" fillId="15" borderId="21" xfId="0" applyFont="1" applyFill="1" applyBorder="1" applyAlignment="1">
      <alignment horizontal="center" vertical="center"/>
    </xf>
    <xf numFmtId="0" fontId="2" fillId="15" borderId="0" xfId="0" applyFont="1" applyFill="1" applyAlignment="1">
      <alignment horizontal="center" vertical="center"/>
    </xf>
    <xf numFmtId="0" fontId="2" fillId="15" borderId="23" xfId="0" applyFont="1" applyFill="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3" xfId="0" applyFont="1" applyBorder="1" applyAlignment="1">
      <alignment horizontal="center" vertical="center"/>
    </xf>
    <xf numFmtId="0" fontId="10" fillId="0" borderId="0" xfId="0" applyFont="1" applyAlignment="1">
      <alignment horizontal="left" vertical="center"/>
    </xf>
    <xf numFmtId="0" fontId="2" fillId="9" borderId="12" xfId="0" applyFont="1" applyFill="1" applyBorder="1" applyAlignment="1">
      <alignment horizontal="center" vertical="center"/>
    </xf>
    <xf numFmtId="0" fontId="2" fillId="9" borderId="11" xfId="0" applyFont="1" applyFill="1" applyBorder="1" applyAlignment="1">
      <alignment horizontal="center" vertical="center"/>
    </xf>
    <xf numFmtId="0" fontId="2" fillId="9" borderId="13" xfId="0" applyFont="1" applyFill="1" applyBorder="1" applyAlignment="1">
      <alignment horizontal="center" vertical="center"/>
    </xf>
    <xf numFmtId="0" fontId="2" fillId="9" borderId="14" xfId="0" applyFont="1" applyFill="1" applyBorder="1" applyAlignment="1">
      <alignment horizontal="center" vertical="center"/>
    </xf>
    <xf numFmtId="0" fontId="2" fillId="9" borderId="15" xfId="0" applyFont="1" applyFill="1" applyBorder="1" applyAlignment="1">
      <alignment horizontal="center" vertical="center"/>
    </xf>
    <xf numFmtId="0" fontId="2" fillId="9" borderId="16" xfId="0" applyFont="1" applyFill="1" applyBorder="1" applyAlignment="1">
      <alignment horizontal="center" vertical="center"/>
    </xf>
    <xf numFmtId="0" fontId="2" fillId="10" borderId="12"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13" xfId="0" applyFont="1" applyFill="1" applyBorder="1" applyAlignment="1">
      <alignment horizontal="center" vertical="center"/>
    </xf>
    <xf numFmtId="0" fontId="2" fillId="10" borderId="14" xfId="0" applyFont="1" applyFill="1" applyBorder="1" applyAlignment="1">
      <alignment horizontal="center" vertical="center"/>
    </xf>
    <xf numFmtId="0" fontId="2" fillId="10" borderId="15" xfId="0" applyFont="1" applyFill="1" applyBorder="1" applyAlignment="1">
      <alignment horizontal="center" vertical="center"/>
    </xf>
    <xf numFmtId="0" fontId="2" fillId="10" borderId="16" xfId="0" applyFont="1" applyFill="1" applyBorder="1" applyAlignment="1">
      <alignment horizontal="center" vertical="center"/>
    </xf>
    <xf numFmtId="0" fontId="2" fillId="11" borderId="12" xfId="0" applyFont="1" applyFill="1" applyBorder="1" applyAlignment="1">
      <alignment horizontal="center" vertical="center"/>
    </xf>
    <xf numFmtId="0" fontId="2" fillId="11" borderId="11" xfId="0" applyFont="1" applyFill="1" applyBorder="1" applyAlignment="1">
      <alignment horizontal="center" vertical="center"/>
    </xf>
    <xf numFmtId="0" fontId="2" fillId="11" borderId="13" xfId="0" applyFont="1" applyFill="1" applyBorder="1" applyAlignment="1">
      <alignment horizontal="center" vertical="center"/>
    </xf>
    <xf numFmtId="0" fontId="2" fillId="11" borderId="21" xfId="0" applyFont="1" applyFill="1" applyBorder="1" applyAlignment="1">
      <alignment horizontal="center" vertical="center"/>
    </xf>
    <xf numFmtId="0" fontId="2" fillId="11" borderId="0" xfId="0" applyFont="1" applyFill="1" applyAlignment="1">
      <alignment horizontal="center" vertical="center"/>
    </xf>
    <xf numFmtId="0" fontId="2" fillId="11" borderId="2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6" xfId="0" applyFont="1" applyFill="1" applyBorder="1" applyAlignment="1">
      <alignment horizontal="center" vertical="center"/>
    </xf>
  </cellXfs>
  <cellStyles count="3">
    <cellStyle name="Hyperlink" xfId="1" builtinId="8"/>
    <cellStyle name="Hyperlink 2" xfId="2" xr:uid="{00000000-0005-0000-0000-000001000000}"/>
    <cellStyle name="Normal" xfId="0" builtinId="0"/>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CCECFF"/>
      <color rgb="FF99CC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323850</xdr:colOff>
      <xdr:row>3</xdr:row>
      <xdr:rowOff>96484</xdr:rowOff>
    </xdr:to>
    <xdr:pic>
      <xdr:nvPicPr>
        <xdr:cNvPr id="2" name="Picture 1" descr="https://www.utwente.nl/.uc/ib0/036ccf0102c1c51c00e0172003ce688108daec591b0701c4c003e00180.png">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3" t="16667" r="6563" b="16458"/>
        <a:stretch/>
      </xdr:blipFill>
      <xdr:spPr bwMode="auto">
        <a:xfrm>
          <a:off x="0" y="0"/>
          <a:ext cx="1809750" cy="6775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elpx.adobe.com/uk/acrobat/using/signing-pdfs.html" TargetMode="External"/><Relationship Id="rId1" Type="http://schemas.openxmlformats.org/officeDocument/2006/relationships/hyperlink" Target="https://support.microsoft.com/en-gb/office/add-or-remove-a-digital-signature-for-microsoft-365-files-70d26dc9-be10-46f1-8efa-719c8b3f1a2d"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osiris.utwente.nl/student/OnderwijsCatalogusSelect.do?selectie=cursus&amp;cursus=191150480&amp;collegejaar=2021&amp;taal=en" TargetMode="External"/><Relationship Id="rId117" Type="http://schemas.openxmlformats.org/officeDocument/2006/relationships/hyperlink" Target="https://osiris.utwente.nl/student/OnderwijsCatalogusSelect.do?selectie=cursus&amp;cursus=202100228&amp;collegejaar=2021&amp;taal=en" TargetMode="External"/><Relationship Id="rId21" Type="http://schemas.openxmlformats.org/officeDocument/2006/relationships/hyperlink" Target="https://osiris.utwente.nl/student/OnderwijsCatalogusSelect.do?selectie=cursus&amp;cursus=191141700&amp;collegejaar=2022&amp;taal=en" TargetMode="External"/><Relationship Id="rId42" Type="http://schemas.openxmlformats.org/officeDocument/2006/relationships/hyperlink" Target="https://osiris.utwente.nl/student/OnderwijsCatalogusSelect.do?selectie=cursus&amp;cursus=191155700&amp;collegejaar=2022&amp;taal=en" TargetMode="External"/><Relationship Id="rId47" Type="http://schemas.openxmlformats.org/officeDocument/2006/relationships/hyperlink" Target="https://osiris.utwente.nl/student/OnderwijsCatalogusSelect.do?selectie=cursus&amp;cursus=201300039&amp;collegejaar=2021&amp;taal=en" TargetMode="External"/><Relationship Id="rId63" Type="http://schemas.openxmlformats.org/officeDocument/2006/relationships/hyperlink" Target="https://osiris.utwente.nl/student/OnderwijsCatalogusSelect.do?selectie=cursus&amp;cursus=201200145&amp;collegejaar=2022&amp;taal=en" TargetMode="External"/><Relationship Id="rId68" Type="http://schemas.openxmlformats.org/officeDocument/2006/relationships/hyperlink" Target="https://osiris.utwente.nl/student/OnderwijsCatalogusSelect.do?selectie=cursus&amp;cursus=202100319&amp;collegejaar=2021&amp;taal=en" TargetMode="External"/><Relationship Id="rId84" Type="http://schemas.openxmlformats.org/officeDocument/2006/relationships/hyperlink" Target="https://osiris.utwente.nl/student/OnderwijsCatalogusSelect.do?selectie=cursus&amp;cursus=202000034&amp;collegejaar=2022&amp;taal=en" TargetMode="External"/><Relationship Id="rId89" Type="http://schemas.openxmlformats.org/officeDocument/2006/relationships/hyperlink" Target="https://osiris.utwente.nl/student/OnderwijsCatalogusSelect.do?selectie=cursus&amp;cursus=202001392&amp;collegejaar=2021&amp;taal=en" TargetMode="External"/><Relationship Id="rId112" Type="http://schemas.openxmlformats.org/officeDocument/2006/relationships/hyperlink" Target="https://osiris.utwente.nl/student/OnderwijsCatalogusSelect.do?selectie=cursus&amp;cursus=201900037&amp;collegejaar=2021&amp;taal=en" TargetMode="External"/><Relationship Id="rId133" Type="http://schemas.openxmlformats.org/officeDocument/2006/relationships/hyperlink" Target="https://osiris.utwente.nl/student/OnderwijsCatalogusSelect.do?selectie=cursus&amp;cursus=201500235&amp;collegejaar=2022&amp;taal=en" TargetMode="External"/><Relationship Id="rId138" Type="http://schemas.openxmlformats.org/officeDocument/2006/relationships/hyperlink" Target="https://osiris.utwente.nl/student/OnderwijsCatalogusSelect.do?selectie=cursus&amp;cursus=191158510&amp;collegejaar=2022&amp;taal=en" TargetMode="External"/><Relationship Id="rId154" Type="http://schemas.openxmlformats.org/officeDocument/2006/relationships/hyperlink" Target="https://osiris.utwente.nl/student/OnderwijsCatalogusSelect.do?selectie=cursus&amp;cursus=202200100&amp;collegejaar=2022&amp;taal=en" TargetMode="External"/><Relationship Id="rId159" Type="http://schemas.openxmlformats.org/officeDocument/2006/relationships/hyperlink" Target="https://osiris.utwente.nl/student/OnderwijsCatalogusSelect.do?selectie=cursus&amp;cursus=202200104&amp;collegejaar=2022&amp;taal=en" TargetMode="External"/><Relationship Id="rId175" Type="http://schemas.openxmlformats.org/officeDocument/2006/relationships/hyperlink" Target="https://osiris.utwente.nl/student/OnderwijsCatalogusSelect.do?selectie=cursus&amp;cursus=202000248&amp;collegejaar=2021&amp;taal=en" TargetMode="External"/><Relationship Id="rId170" Type="http://schemas.openxmlformats.org/officeDocument/2006/relationships/hyperlink" Target="https://osiris.utwente.nl/student/OnderwijsCatalogusSelect.do?selectie=cursus&amp;cursus=202000035&amp;collegejaar=2021&amp;taal=en" TargetMode="External"/><Relationship Id="rId16" Type="http://schemas.openxmlformats.org/officeDocument/2006/relationships/hyperlink" Target="https://osiris.utwente.nl/student/OnderwijsCatalogusSelect.do?selectie=cursus&amp;cursus=202200100&amp;collegejaar=2022&amp;taal=en" TargetMode="External"/><Relationship Id="rId107" Type="http://schemas.openxmlformats.org/officeDocument/2006/relationships/hyperlink" Target="https://osiris.utwente.nl/student/OnderwijsCatalogusSelect.do?selectie=cursus&amp;cursus=191158520&amp;collegejaar=2022&amp;taal=en" TargetMode="External"/><Relationship Id="rId11" Type="http://schemas.openxmlformats.org/officeDocument/2006/relationships/hyperlink" Target="https://osiris.utwente.nl/student/OnderwijsCatalogusSelect.do?selectie=cursus&amp;cursus=201200133&amp;collegejaar=2021&amp;taal=en" TargetMode="External"/><Relationship Id="rId32" Type="http://schemas.openxmlformats.org/officeDocument/2006/relationships/hyperlink" Target="https://osiris.utwente.nl/student/OnderwijsCatalogusSelect.do?selectie=cursus&amp;cursus=201800008&amp;collegejaar=2022&amp;taal=en" TargetMode="External"/><Relationship Id="rId37" Type="http://schemas.openxmlformats.org/officeDocument/2006/relationships/hyperlink" Target="https://osiris.utwente.nl/student/OnderwijsCatalogusSelect.do?selectie=cursus&amp;cursus=201900091&amp;collegejaar=2022&amp;taal=en" TargetMode="External"/><Relationship Id="rId53" Type="http://schemas.openxmlformats.org/officeDocument/2006/relationships/hyperlink" Target="https://osiris.utwente.nl/student/OnderwijsCatalogusSelect.do?selectie=cursus&amp;cursus=201800156&amp;collegejaar=2021&amp;taal=en" TargetMode="External"/><Relationship Id="rId58" Type="http://schemas.openxmlformats.org/officeDocument/2006/relationships/hyperlink" Target="https://osiris.utwente.nl/student/OnderwijsCatalogusSelect.do?selectie=cursus&amp;cursus=201400037&amp;collegejaar=2021&amp;taal=en" TargetMode="External"/><Relationship Id="rId74" Type="http://schemas.openxmlformats.org/officeDocument/2006/relationships/hyperlink" Target="https://osiris.utwente.nl/student/OnderwijsCatalogusSelect.do?selectie=cursus&amp;cursus=201900098&amp;collegejaar=2021&amp;taal=en" TargetMode="External"/><Relationship Id="rId79" Type="http://schemas.openxmlformats.org/officeDocument/2006/relationships/hyperlink" Target="https://osiris.utwente.nl/student/OnderwijsCatalogusSelect.do?selectie=cursus&amp;cursus=202000256&amp;collegejaar=2022&amp;taal=en" TargetMode="External"/><Relationship Id="rId102" Type="http://schemas.openxmlformats.org/officeDocument/2006/relationships/hyperlink" Target="https://osiris.utwente.nl/student/OnderwijsCatalogusSelect.do?selectie=cursus&amp;cursus=202100082&amp;collegejaar=2022&amp;taal=en" TargetMode="External"/><Relationship Id="rId123" Type="http://schemas.openxmlformats.org/officeDocument/2006/relationships/hyperlink" Target="https://osiris.utwente.nl/student/OnderwijsCatalogusSelect.do?selectie=cursus&amp;cursus=201700173&amp;collegejaar=2021&amp;taal=en" TargetMode="External"/><Relationship Id="rId128" Type="http://schemas.openxmlformats.org/officeDocument/2006/relationships/hyperlink" Target="https://osiris.utwente.nl/student/OnderwijsCatalogusSelect.do?selectie=cursus&amp;cursus=201900091&amp;collegejaar=2022&amp;taal=en" TargetMode="External"/><Relationship Id="rId144" Type="http://schemas.openxmlformats.org/officeDocument/2006/relationships/hyperlink" Target="https://osiris.utwente.nl/student/OnderwijsCatalogusSelect.do?selectie=cursus&amp;cursus=201400194&amp;collegejaar=2022&amp;taal=en" TargetMode="External"/><Relationship Id="rId149" Type="http://schemas.openxmlformats.org/officeDocument/2006/relationships/hyperlink" Target="https://osiris.utwente.nl/student/OnderwijsCatalogusSelect.do?selectie=cursus&amp;cursus=191154740&amp;collegejaar=2022&amp;taal=en" TargetMode="External"/><Relationship Id="rId5" Type="http://schemas.openxmlformats.org/officeDocument/2006/relationships/hyperlink" Target="https://osiris.utwente.nl/student/OnderwijsCatalogusSelect.do?selectie=cursus&amp;cursus=202000245&amp;collegejaar=2022&amp;taal=en" TargetMode="External"/><Relationship Id="rId90" Type="http://schemas.openxmlformats.org/officeDocument/2006/relationships/hyperlink" Target="https://osiris.utwente.nl/student/OnderwijsCatalogusSelect.do?selectie=cursus&amp;cursus=202000244&amp;collegejaar=2021&amp;taal=en" TargetMode="External"/><Relationship Id="rId95" Type="http://schemas.openxmlformats.org/officeDocument/2006/relationships/hyperlink" Target="https://osiris.utwente.nl/student/OnderwijsCatalogusSelect.do?selectie=cursus&amp;cursus=201500344&amp;collegejaar=2021&amp;taal=en" TargetMode="External"/><Relationship Id="rId160" Type="http://schemas.openxmlformats.org/officeDocument/2006/relationships/hyperlink" Target="https://osiris.utwente.nl/student/OnderwijsCatalogusSelect.do?selectie=cursus&amp;cursus=201400244&amp;collegejaar=2022&amp;taal=en" TargetMode="External"/><Relationship Id="rId165" Type="http://schemas.openxmlformats.org/officeDocument/2006/relationships/hyperlink" Target="https://osiris.utwente.nl/student/OnderwijsCatalogusSelect.do?selectie=cursus&amp;cursus=191155730&amp;collegejaar=2021&amp;taal=en" TargetMode="External"/><Relationship Id="rId181" Type="http://schemas.openxmlformats.org/officeDocument/2006/relationships/printerSettings" Target="../printerSettings/printerSettings3.bin"/><Relationship Id="rId22" Type="http://schemas.openxmlformats.org/officeDocument/2006/relationships/hyperlink" Target="https://osiris.utwente.nl/student/OnderwijsCatalogusSelect.do?selectie=cursus&amp;cursus=201400103&amp;collegejaar=2022&amp;taal=en" TargetMode="External"/><Relationship Id="rId27" Type="http://schemas.openxmlformats.org/officeDocument/2006/relationships/hyperlink" Target="https://osiris.utwente.nl/student/OnderwijsCatalogusSelect.do?selectie=cursus&amp;cursus=191150700&amp;collegejaar=2022&amp;taal=en" TargetMode="External"/><Relationship Id="rId43" Type="http://schemas.openxmlformats.org/officeDocument/2006/relationships/hyperlink" Target="https://osiris.utwente.nl/student/OnderwijsCatalogusSelect.do?selectie=cursus&amp;cursus=201500136&amp;collegejaar=2022&amp;taal=en" TargetMode="External"/><Relationship Id="rId48" Type="http://schemas.openxmlformats.org/officeDocument/2006/relationships/hyperlink" Target="https://osiris.utwente.nl/student/OnderwijsCatalogusSelect.do?selectie=cursus&amp;cursus=191102041&amp;collegejaar=2022&amp;taal=en" TargetMode="External"/><Relationship Id="rId64" Type="http://schemas.openxmlformats.org/officeDocument/2006/relationships/hyperlink" Target="https://osiris.utwente.nl/student/OnderwijsCatalogusSelect.do?selectie=cursus&amp;cursus=191121720&amp;collegejaar=2022&amp;taal=en" TargetMode="External"/><Relationship Id="rId69" Type="http://schemas.openxmlformats.org/officeDocument/2006/relationships/hyperlink" Target="https://osiris.utwente.nl/student/OnderwijsCatalogusSelect.do?selectie=cursus&amp;cursus=191121740&amp;collegejaar=2021&amp;taal=en" TargetMode="External"/><Relationship Id="rId113" Type="http://schemas.openxmlformats.org/officeDocument/2006/relationships/hyperlink" Target="https://osiris.utwente.nl/student/OnderwijsCatalogusSelect.do?selectie=cursus&amp;cursus=202000035&amp;collegejaar=2021&amp;taal=en" TargetMode="External"/><Relationship Id="rId118" Type="http://schemas.openxmlformats.org/officeDocument/2006/relationships/hyperlink" Target="https://osiris.utwente.nl/student/OnderwijsCatalogusSelect.do?selectie=cursus&amp;cursus=202100228&amp;collegejaar=2021&amp;taal=en" TargetMode="External"/><Relationship Id="rId134" Type="http://schemas.openxmlformats.org/officeDocument/2006/relationships/hyperlink" Target="https://osiris.utwente.nl/student/OnderwijsCatalogusSelect.do?selectie=cursus&amp;cursus=201700023&amp;collegejaar=2022&amp;taal=en" TargetMode="External"/><Relationship Id="rId139" Type="http://schemas.openxmlformats.org/officeDocument/2006/relationships/hyperlink" Target="https://osiris.utwente.nl/student/OnderwijsCatalogusSelect.do?selectie=cursus&amp;cursus=201700042&amp;collegejaar=2022&amp;taal=en" TargetMode="External"/><Relationship Id="rId80" Type="http://schemas.openxmlformats.org/officeDocument/2006/relationships/hyperlink" Target="https://osiris.utwente.nl/student/OnderwijsCatalogusSelect.do?selectie=cursus&amp;cursus=202000247&amp;collegejaar=2022&amp;taal=en" TargetMode="External"/><Relationship Id="rId85" Type="http://schemas.openxmlformats.org/officeDocument/2006/relationships/hyperlink" Target="https://osiris.utwente.nl/student/OnderwijsCatalogusSelect.do?selectie=cursus&amp;cursus=201500136&amp;collegejaar=2022&amp;taal=en" TargetMode="External"/><Relationship Id="rId150" Type="http://schemas.openxmlformats.org/officeDocument/2006/relationships/hyperlink" Target="https://osiris.utwente.nl/student/OnderwijsCatalogusSelect.do?selectie=cursus&amp;cursus=202001436&amp;collegejaar=2021&amp;taal=en" TargetMode="External"/><Relationship Id="rId155" Type="http://schemas.openxmlformats.org/officeDocument/2006/relationships/hyperlink" Target="https://osiris.utwente.nl/student/OnderwijsCatalogusSelect.do?selectie=cursus&amp;cursus=201200167&amp;collegejaar=2022&amp;taal=en" TargetMode="External"/><Relationship Id="rId171" Type="http://schemas.openxmlformats.org/officeDocument/2006/relationships/hyperlink" Target="https://osiris.utwente.nl/student/OnderwijsCatalogusSelect.do?selectie=cursus&amp;cursus=191158500&amp;collegejaar=2022&amp;taal=en" TargetMode="External"/><Relationship Id="rId176" Type="http://schemas.openxmlformats.org/officeDocument/2006/relationships/hyperlink" Target="https://osiris.utwente.nl/student/OnderwijsCatalogusSelect.do?selectie=cursus&amp;cursus=202000040&amp;collegejaar=2021&amp;taal=en" TargetMode="External"/><Relationship Id="rId12" Type="http://schemas.openxmlformats.org/officeDocument/2006/relationships/hyperlink" Target="https://osiris.utwente.nl/student/OnderwijsCatalogusSelect.do?selectie=cursus&amp;cursus=191121720&amp;collegejaar=2022&amp;taal=en" TargetMode="External"/><Relationship Id="rId17" Type="http://schemas.openxmlformats.org/officeDocument/2006/relationships/hyperlink" Target="https://osiris.utwente.nl/student/OnderwijsCatalogusSelect.do?selectie=cursus&amp;cursus=201500024&amp;collegejaar=2022&amp;taal=en" TargetMode="External"/><Relationship Id="rId33" Type="http://schemas.openxmlformats.org/officeDocument/2006/relationships/hyperlink" Target="https://osiris.utwente.nl/student/OnderwijsCatalogusSelect.do?selectie=cursus&amp;cursus=201500235&amp;collegejaar=2022&amp;taal=en" TargetMode="External"/><Relationship Id="rId38" Type="http://schemas.openxmlformats.org/officeDocument/2006/relationships/hyperlink" Target="https://osiris.utwente.nl/student/OnderwijsCatalogusSelect.do?selectie=cursus&amp;cursus=202200107&amp;collegejaar=2022&amp;taal=en" TargetMode="External"/><Relationship Id="rId59" Type="http://schemas.openxmlformats.org/officeDocument/2006/relationships/hyperlink" Target="https://osiris.utwente.nl/student/OnderwijsCatalogusSelect.do?selectie=cursus&amp;cursus=202200127&amp;collegejaar=2022&amp;taal=en" TargetMode="External"/><Relationship Id="rId103" Type="http://schemas.openxmlformats.org/officeDocument/2006/relationships/hyperlink" Target="https://osiris.utwente.nl/student/OnderwijsCatalogusSelect.do?selectie=cursus&amp;cursus=191531830&amp;collegejaar=2021&amp;taal=en" TargetMode="External"/><Relationship Id="rId108" Type="http://schemas.openxmlformats.org/officeDocument/2006/relationships/hyperlink" Target="https://osiris.utwente.nl/student/OnderwijsCatalogusSelect.do?selectie=cursus&amp;cursus=191102010&amp;collegejaar=2021&amp;taal=en" TargetMode="External"/><Relationship Id="rId124" Type="http://schemas.openxmlformats.org/officeDocument/2006/relationships/hyperlink" Target="https://osiris.utwente.nl/student/OnderwijsCatalogusSelect.do?selectie=cursus&amp;cursus=201900097&amp;collegejaar=2021&amp;taal=en" TargetMode="External"/><Relationship Id="rId129" Type="http://schemas.openxmlformats.org/officeDocument/2006/relationships/hyperlink" Target="https://osiris.utwente.nl/student/OnderwijsCatalogusSelect.do?selectie=cursus&amp;cursus=202000244&amp;collegejaar=2021&amp;taal=en" TargetMode="External"/><Relationship Id="rId54" Type="http://schemas.openxmlformats.org/officeDocument/2006/relationships/hyperlink" Target="https://osiris.utwente.nl/student/OnderwijsCatalogusSelect.do?selectie=cursus&amp;cursus=191121700&amp;collegejaar=2021&amp;taal=en" TargetMode="External"/><Relationship Id="rId70" Type="http://schemas.openxmlformats.org/officeDocument/2006/relationships/hyperlink" Target="https://osiris.utwente.nl/student/OnderwijsCatalogusSelect.do?selectie=cursus&amp;cursus=191155710&amp;collegejaar=2021&amp;taal=en" TargetMode="External"/><Relationship Id="rId75" Type="http://schemas.openxmlformats.org/officeDocument/2006/relationships/hyperlink" Target="https://osiris.utwente.nl/student/OnderwijsCatalogusSelect.do?selectie=cursus&amp;cursus=191155730&amp;collegejaar=2021&amp;taal=en" TargetMode="External"/><Relationship Id="rId91" Type="http://schemas.openxmlformats.org/officeDocument/2006/relationships/hyperlink" Target="https://osiris.utwente.nl/student/OnderwijsCatalogusSelect.do?selectie=cursus&amp;cursus=201800371&amp;collegejaar=2021&amp;taal=en" TargetMode="External"/><Relationship Id="rId96" Type="http://schemas.openxmlformats.org/officeDocument/2006/relationships/hyperlink" Target="https://osiris.utwente.nl/student/OnderwijsCatalogusSelect.do?selectie=cursus&amp;cursus=191102041&amp;collegejaar=2022&amp;taal=en" TargetMode="External"/><Relationship Id="rId140" Type="http://schemas.openxmlformats.org/officeDocument/2006/relationships/hyperlink" Target="https://osiris.utwente.nl/student/OnderwijsCatalogusSelect.do?selectie=cursus&amp;cursus=201700218&amp;collegejaar=2021&amp;taal=en" TargetMode="External"/><Relationship Id="rId145" Type="http://schemas.openxmlformats.org/officeDocument/2006/relationships/hyperlink" Target="https://osiris.utwente.nl/student/OnderwijsCatalogusSelect.do?selectie=cursus&amp;cursus=202200104&amp;collegejaar=2022&amp;taal=en" TargetMode="External"/><Relationship Id="rId161" Type="http://schemas.openxmlformats.org/officeDocument/2006/relationships/hyperlink" Target="https://osiris.utwente.nl/student/OnderwijsCatalogusSelect.do?selectie=cursus&amp;cursus=201600327&amp;collegejaar=2022&amp;taal=en" TargetMode="External"/><Relationship Id="rId166" Type="http://schemas.openxmlformats.org/officeDocument/2006/relationships/hyperlink" Target="https://osiris.utwente.nl/student/OnderwijsCatalogusSelect.do?selectie=cursus&amp;cursus=201800156&amp;collegejaar=2021&amp;taal=en" TargetMode="External"/><Relationship Id="rId1" Type="http://schemas.openxmlformats.org/officeDocument/2006/relationships/hyperlink" Target="https://osiris.utwente.nl/student/OnderwijsCatalogusSelect.do?selectie=cursus&amp;cursus=201900091&amp;collegejaar=2022&amp;taal=en" TargetMode="External"/><Relationship Id="rId6" Type="http://schemas.openxmlformats.org/officeDocument/2006/relationships/hyperlink" Target="https://osiris.utwente.nl/student/OnderwijsCatalogusSelect.do?selectie=cursus&amp;cursus=201900074&amp;collegejaar=2022&amp;taal=en" TargetMode="External"/><Relationship Id="rId23" Type="http://schemas.openxmlformats.org/officeDocument/2006/relationships/hyperlink" Target="https://osiris.utwente.nl/student/OnderwijsCatalogusSelect.do?selectie=cursus&amp;cursus=201800156&amp;collegejaar=2021&amp;taal=en" TargetMode="External"/><Relationship Id="rId28" Type="http://schemas.openxmlformats.org/officeDocument/2006/relationships/hyperlink" Target="https://osiris.utwente.nl/student/OnderwijsCatalogusSelect.do?selectie=cursus&amp;cursus=201400037&amp;collegejaar=2021&amp;taal=en" TargetMode="External"/><Relationship Id="rId49" Type="http://schemas.openxmlformats.org/officeDocument/2006/relationships/hyperlink" Target="https://osiris.utwente.nl/student/OnderwijsCatalogusSelect.do?selectie=cursus&amp;cursus=201200146&amp;collegejaar=2022&amp;taal=en" TargetMode="External"/><Relationship Id="rId114" Type="http://schemas.openxmlformats.org/officeDocument/2006/relationships/hyperlink" Target="https://osiris.utwente.nl/student/OnderwijsCatalogusSelect.do?selectie=cursus&amp;cursus=202200127&amp;collegejaar=2022&amp;taal=en" TargetMode="External"/><Relationship Id="rId119" Type="http://schemas.openxmlformats.org/officeDocument/2006/relationships/hyperlink" Target="https://osiris.utwente.nl/student/OnderwijsCatalogusSelect.do?selectie=cursus&amp;cursus=191121700&amp;collegejaar=2021&amp;taal=en" TargetMode="External"/><Relationship Id="rId44" Type="http://schemas.openxmlformats.org/officeDocument/2006/relationships/hyperlink" Target="https://osiris.utwente.nl/student/OnderwijsCatalogusSelect.do?selectie=cursus&amp;cursus=191154720&amp;collegejaar=2022&amp;taal=en" TargetMode="External"/><Relationship Id="rId60" Type="http://schemas.openxmlformats.org/officeDocument/2006/relationships/hyperlink" Target="https://osiris.utwente.nl/student/OnderwijsCatalogusSelect.do?selectie=cursus&amp;cursus=202100128&amp;collegejaar=2021&amp;taal=en" TargetMode="External"/><Relationship Id="rId65" Type="http://schemas.openxmlformats.org/officeDocument/2006/relationships/hyperlink" Target="https://osiris.utwente.nl/student/OnderwijsCatalogusSelect.do?selectie=cursus&amp;cursus=201500344&amp;collegejaar=2021&amp;taal=en" TargetMode="External"/><Relationship Id="rId81" Type="http://schemas.openxmlformats.org/officeDocument/2006/relationships/hyperlink" Target="https://osiris.utwente.nl/student/OnderwijsCatalogusSelect.do?selectie=cursus&amp;cursus=202000036&amp;collegejaar=2021&amp;taal=en" TargetMode="External"/><Relationship Id="rId86" Type="http://schemas.openxmlformats.org/officeDocument/2006/relationships/hyperlink" Target="https://osiris.utwente.nl/student/OnderwijsCatalogusSelect.do?selectie=cursus&amp;cursus=201500024&amp;collegejaar=2022&amp;taal=en" TargetMode="External"/><Relationship Id="rId130" Type="http://schemas.openxmlformats.org/officeDocument/2006/relationships/hyperlink" Target="https://osiris.utwente.nl/student/OnderwijsCatalogusSelect.do?selectie=cursus&amp;cursus=191121700&amp;collegejaar=2021&amp;taal=en" TargetMode="External"/><Relationship Id="rId135" Type="http://schemas.openxmlformats.org/officeDocument/2006/relationships/hyperlink" Target="https://osiris.utwente.nl/student/OnderwijsCatalogusSelect.do?selectie=cursus&amp;cursus=201600252&amp;collegejaar=2021&amp;taal=en" TargetMode="External"/><Relationship Id="rId151" Type="http://schemas.openxmlformats.org/officeDocument/2006/relationships/hyperlink" Target="https://osiris.utwente.nl/student/OnderwijsCatalogusSelect.do?selectie=cursus&amp;cursus=191154731&amp;collegejaar=2021&amp;taal=en" TargetMode="External"/><Relationship Id="rId156" Type="http://schemas.openxmlformats.org/officeDocument/2006/relationships/hyperlink" Target="https://osiris.utwente.nl/student/OnderwijsCatalogusSelect.do?selectie=cursus&amp;cursus=201700071&amp;collegejaar=2021&amp;taal=en" TargetMode="External"/><Relationship Id="rId177" Type="http://schemas.openxmlformats.org/officeDocument/2006/relationships/hyperlink" Target="https://osiris.utwente.nl/student/OnderwijsCatalogusSelect.do?selectie=cursus&amp;cursus=201000201&amp;collegejaar=2021&amp;taal=en" TargetMode="External"/><Relationship Id="rId4" Type="http://schemas.openxmlformats.org/officeDocument/2006/relationships/hyperlink" Target="https://osiris.utwente.nl/student/OnderwijsCatalogusSelect.do?selectie=cursus&amp;cursus=191154731&amp;collegejaar=2021&amp;taal=en" TargetMode="External"/><Relationship Id="rId9" Type="http://schemas.openxmlformats.org/officeDocument/2006/relationships/hyperlink" Target="https://osiris.utwente.nl/student/OnderwijsCatalogusSelect.do?selectie=cursus&amp;cursus=201300039&amp;collegejaar=2021&amp;taal=en" TargetMode="External"/><Relationship Id="rId172" Type="http://schemas.openxmlformats.org/officeDocument/2006/relationships/hyperlink" Target="https://osiris.utwente.nl/student/OnderwijsCatalogusSelect.do?selectie=cursus&amp;cursus=201800102&amp;collegejaar=2022&amp;taal=en" TargetMode="External"/><Relationship Id="rId180" Type="http://schemas.openxmlformats.org/officeDocument/2006/relationships/hyperlink" Target="https://osiris.utwente.nl/student/OnderwijsCatalogusSelect.do?selectie=cursus&amp;cursus=202100082&amp;collegejaar=2022&amp;taal=en" TargetMode="External"/><Relationship Id="rId13" Type="http://schemas.openxmlformats.org/officeDocument/2006/relationships/hyperlink" Target="https://osiris.utwente.nl/student/OnderwijsCatalogusSelect.do?selectie=cursus&amp;cursus=191124720&amp;collegejaar=2021&amp;taal=en" TargetMode="External"/><Relationship Id="rId18" Type="http://schemas.openxmlformats.org/officeDocument/2006/relationships/hyperlink" Target="https://osiris.utwente.nl/student/OnderwijsCatalogusSelect.do?selectie=cursus&amp;cursus=191121710&amp;collegejaar=2022&amp;taal=en" TargetMode="External"/><Relationship Id="rId39" Type="http://schemas.openxmlformats.org/officeDocument/2006/relationships/hyperlink" Target="https://osiris.utwente.nl/student/OnderwijsCatalogusSelect.do?selectie=cursus&amp;cursus=191121720&amp;collegejaar=2022&amp;taal=en" TargetMode="External"/><Relationship Id="rId109" Type="http://schemas.openxmlformats.org/officeDocument/2006/relationships/hyperlink" Target="https://osiris.utwente.nl/student/OnderwijsCatalogusSelect.do?selectie=cursus&amp;cursus=191127520&amp;collegejaar=2022&amp;taal=en" TargetMode="External"/><Relationship Id="rId34" Type="http://schemas.openxmlformats.org/officeDocument/2006/relationships/hyperlink" Target="https://osiris.utwente.nl/student/OnderwijsCatalogusSelect.do?selectie=cursus&amp;cursus=201300038&amp;collegejaar=2022&amp;taal=en" TargetMode="External"/><Relationship Id="rId50" Type="http://schemas.openxmlformats.org/officeDocument/2006/relationships/hyperlink" Target="https://osiris.utwente.nl/student/OnderwijsCatalogusSelect.do?selectie=cursus&amp;cursus=201600018&amp;collegejaar=2022&amp;taal=en" TargetMode="External"/><Relationship Id="rId55" Type="http://schemas.openxmlformats.org/officeDocument/2006/relationships/hyperlink" Target="https://osiris.utwente.nl/student/OnderwijsCatalogusSelect.do?selectie=cursus&amp;cursus=191121700&amp;collegejaar=2021&amp;taal=en" TargetMode="External"/><Relationship Id="rId76" Type="http://schemas.openxmlformats.org/officeDocument/2006/relationships/hyperlink" Target="https://osiris.utwente.nl/student/OnderwijsCatalogusSelect.do?selectie=cursus&amp;cursus=202000246&amp;collegejaar=2021&amp;taal=en" TargetMode="External"/><Relationship Id="rId97" Type="http://schemas.openxmlformats.org/officeDocument/2006/relationships/hyperlink" Target="https://osiris.utwente.nl/student/OnderwijsCatalogusSelect.do?selectie=cursus&amp;cursus=201700042&amp;collegejaar=2022&amp;taal=en" TargetMode="External"/><Relationship Id="rId104" Type="http://schemas.openxmlformats.org/officeDocument/2006/relationships/hyperlink" Target="https://osiris.utwente.nl/student/OnderwijsCatalogusSelect.do?selectie=cursus&amp;cursus=191530881&amp;collegejaar=2021&amp;taal=en" TargetMode="External"/><Relationship Id="rId120" Type="http://schemas.openxmlformats.org/officeDocument/2006/relationships/hyperlink" Target="https://osiris.utwente.nl/student/OnderwijsCatalogusSelect.do?selectie=cursus&amp;cursus=201500036&amp;collegejaar=2022&amp;taal=en" TargetMode="External"/><Relationship Id="rId125" Type="http://schemas.openxmlformats.org/officeDocument/2006/relationships/hyperlink" Target="https://osiris.utwente.nl/student/OnderwijsCatalogusSelect.do?selectie=cursus&amp;cursus=201400042&amp;collegejaar=2021&amp;taal=en" TargetMode="External"/><Relationship Id="rId141" Type="http://schemas.openxmlformats.org/officeDocument/2006/relationships/hyperlink" Target="https://osiris.utwente.nl/student/OnderwijsCatalogusSelect.do?selectie=cursus&amp;cursus=201700024&amp;collegejaar=2021&amp;taal=en" TargetMode="External"/><Relationship Id="rId146" Type="http://schemas.openxmlformats.org/officeDocument/2006/relationships/hyperlink" Target="https://osiris.utwente.nl/student/OnderwijsCatalogusSelect.do?selectie=cursus&amp;cursus=202200104&amp;collegejaar=2022&amp;taal=en" TargetMode="External"/><Relationship Id="rId167" Type="http://schemas.openxmlformats.org/officeDocument/2006/relationships/hyperlink" Target="https://osiris.utwente.nl/student/OnderwijsCatalogusSelect.do?selectie=cursus&amp;cursus=201500136&amp;collegejaar=2022&amp;taal=en" TargetMode="External"/><Relationship Id="rId7" Type="http://schemas.openxmlformats.org/officeDocument/2006/relationships/hyperlink" Target="https://osiris.utwente.nl/student/OnderwijsCatalogusSelect.do?selectie=cursus&amp;cursus=201400037&amp;collegejaar=2021&amp;taal=en" TargetMode="External"/><Relationship Id="rId71" Type="http://schemas.openxmlformats.org/officeDocument/2006/relationships/hyperlink" Target="https://osiris.utwente.nl/student/OnderwijsCatalogusSelect.do?selectie=cursus&amp;cursus=202200111&amp;collegejaar=2022&amp;taal=en" TargetMode="External"/><Relationship Id="rId92" Type="http://schemas.openxmlformats.org/officeDocument/2006/relationships/hyperlink" Target="https://osiris.utwente.nl/student/OnderwijsCatalogusSelect.do?selectie=cursus&amp;cursus=202200107&amp;collegejaar=2022&amp;taal=en" TargetMode="External"/><Relationship Id="rId162" Type="http://schemas.openxmlformats.org/officeDocument/2006/relationships/hyperlink" Target="https://osiris.utwente.nl/student/OnderwijsCatalogusSelect.do?selectie=cursus&amp;cursus=201700024&amp;collegejaar=2021&amp;taal=en" TargetMode="External"/><Relationship Id="rId2" Type="http://schemas.openxmlformats.org/officeDocument/2006/relationships/hyperlink" Target="https://osiris.utwente.nl/student/OnderwijsCatalogusSelect.do?selectie=cursus&amp;cursus=201500235&amp;collegejaar=2022&amp;taal=en" TargetMode="External"/><Relationship Id="rId29" Type="http://schemas.openxmlformats.org/officeDocument/2006/relationships/hyperlink" Target="https://osiris.utwente.nl/student/OnderwijsCatalogusSelect.do?selectie=cursus&amp;cursus=191155700&amp;collegejaar=2022&amp;taal=en" TargetMode="External"/><Relationship Id="rId24" Type="http://schemas.openxmlformats.org/officeDocument/2006/relationships/hyperlink" Target="https://osiris.utwente.nl/student/OnderwijsCatalogusSelect.do?selectie=cursus&amp;cursus=201500136&amp;collegejaar=2022&amp;taal=en" TargetMode="External"/><Relationship Id="rId40" Type="http://schemas.openxmlformats.org/officeDocument/2006/relationships/hyperlink" Target="https://osiris.utwente.nl/student/OnderwijsCatalogusSelect.do?selectie=cursus&amp;cursus=201400046&amp;collegejaar=2021&amp;taal=en" TargetMode="External"/><Relationship Id="rId45" Type="http://schemas.openxmlformats.org/officeDocument/2006/relationships/hyperlink" Target="https://osiris.utwente.nl/student/OnderwijsCatalogusSelect.do?selectie=cursus&amp;cursus=201400300&amp;collegejaar=2021&amp;taal=en" TargetMode="External"/><Relationship Id="rId66" Type="http://schemas.openxmlformats.org/officeDocument/2006/relationships/hyperlink" Target="https://osiris.utwente.nl/student/OnderwijsCatalogusSelect.do?selectie=cursus&amp;cursus=191137400&amp;collegejaar=2022&amp;taal=en" TargetMode="External"/><Relationship Id="rId87" Type="http://schemas.openxmlformats.org/officeDocument/2006/relationships/hyperlink" Target="https://osiris.utwente.nl/student/OnderwijsCatalogusSelect.do?selectie=cursus&amp;cursus=191121710&amp;collegejaar=2022&amp;taal=en" TargetMode="External"/><Relationship Id="rId110" Type="http://schemas.openxmlformats.org/officeDocument/2006/relationships/hyperlink" Target="https://osiris.utwente.nl/student/OnderwijsCatalogusSelect.do?selectie=cursus&amp;cursus=191150700&amp;collegejaar=2022&amp;taal=en" TargetMode="External"/><Relationship Id="rId115" Type="http://schemas.openxmlformats.org/officeDocument/2006/relationships/hyperlink" Target="https://osiris.utwente.nl/student/OnderwijsCatalogusSelect.do?selectie=cursus&amp;cursus=201300039&amp;collegejaar=2021&amp;taal=en" TargetMode="External"/><Relationship Id="rId131" Type="http://schemas.openxmlformats.org/officeDocument/2006/relationships/hyperlink" Target="https://osiris.utwente.nl/student/OnderwijsCatalogusSelect.do?selectie=cursus&amp;cursus=191157750&amp;collegejaar=2022&amp;taal=en" TargetMode="External"/><Relationship Id="rId136" Type="http://schemas.openxmlformats.org/officeDocument/2006/relationships/hyperlink" Target="https://osiris.utwente.nl/student/OnderwijsCatalogusSelect.do?selectie=cursus&amp;cursus=191154340&amp;collegejaar=2021&amp;taal=en" TargetMode="External"/><Relationship Id="rId157" Type="http://schemas.openxmlformats.org/officeDocument/2006/relationships/hyperlink" Target="https://osiris.utwente.nl/student/OnderwijsCatalogusSelect.do?selectie=cursus&amp;cursus=202200107&amp;collegejaar=2022&amp;taal=en" TargetMode="External"/><Relationship Id="rId178" Type="http://schemas.openxmlformats.org/officeDocument/2006/relationships/hyperlink" Target="https://osiris.utwente.nl/student/OnderwijsCatalogusSelect.do?selectie=cursus&amp;cursus=202000244&amp;collegejaar=2021&amp;taal=en" TargetMode="External"/><Relationship Id="rId61" Type="http://schemas.openxmlformats.org/officeDocument/2006/relationships/hyperlink" Target="https://osiris.utwente.nl/student/OnderwijsCatalogusSelect.do?selectie=cursus&amp;cursus=201900037&amp;collegejaar=2021&amp;taal=en" TargetMode="External"/><Relationship Id="rId82" Type="http://schemas.openxmlformats.org/officeDocument/2006/relationships/hyperlink" Target="https://osiris.utwente.nl/student/OnderwijsCatalogusSelect.do?selectie=cursus&amp;cursus=202000035&amp;collegejaar=2021&amp;taal=en" TargetMode="External"/><Relationship Id="rId152" Type="http://schemas.openxmlformats.org/officeDocument/2006/relationships/hyperlink" Target="https://osiris.utwente.nl/student/OnderwijsCatalogusSelect.do?selectie=cursus&amp;cursus=191155730&amp;collegejaar=2021&amp;taal=en" TargetMode="External"/><Relationship Id="rId173" Type="http://schemas.openxmlformats.org/officeDocument/2006/relationships/hyperlink" Target="https://osiris.utwente.nl/student/OnderwijsCatalogusSelect.do?selectie=cursus&amp;cursus=191124310&amp;collegejaar=2022&amp;taal=en" TargetMode="External"/><Relationship Id="rId19" Type="http://schemas.openxmlformats.org/officeDocument/2006/relationships/hyperlink" Target="https://osiris.utwente.nl/student/OnderwijsCatalogusSelect.do?selectie=cursus&amp;cursus=191154731&amp;collegejaar=2021&amp;taal=en" TargetMode="External"/><Relationship Id="rId14" Type="http://schemas.openxmlformats.org/officeDocument/2006/relationships/hyperlink" Target="https://osiris.utwente.nl/student/OnderwijsCatalogusSelect.do?selectie=cursus&amp;cursus=201000159&amp;collegejaar=2022&amp;taal=en" TargetMode="External"/><Relationship Id="rId30" Type="http://schemas.openxmlformats.org/officeDocument/2006/relationships/hyperlink" Target="https://osiris.utwente.nl/student/OnderwijsCatalogusSelect.do?selectie=cursus&amp;cursus=202200111&amp;collegejaar=2022&amp;taal=en" TargetMode="External"/><Relationship Id="rId35" Type="http://schemas.openxmlformats.org/officeDocument/2006/relationships/hyperlink" Target="https://osiris.utwente.nl/student/OnderwijsCatalogusSelect.do?selectie=cursus&amp;cursus=191121720&amp;collegejaar=2022&amp;taal=en" TargetMode="External"/><Relationship Id="rId56" Type="http://schemas.openxmlformats.org/officeDocument/2006/relationships/hyperlink" Target="https://osiris.utwente.nl/student/OnderwijsCatalogusSelect.do?selectie=cursus&amp;cursus=201900074&amp;collegejaar=2022&amp;taal=en" TargetMode="External"/><Relationship Id="rId77" Type="http://schemas.openxmlformats.org/officeDocument/2006/relationships/hyperlink" Target="https://osiris.utwente.nl/student/OnderwijsCatalogusSelect.do?selectie=cursus&amp;cursus=202000039&amp;collegejaar=2021&amp;taal=en" TargetMode="External"/><Relationship Id="rId100" Type="http://schemas.openxmlformats.org/officeDocument/2006/relationships/hyperlink" Target="https://osiris.utwente.nl/student/OnderwijsCatalogusSelect.do?selectie=cursus&amp;cursus=202200100&amp;collegejaar=2022&amp;taal=en" TargetMode="External"/><Relationship Id="rId105" Type="http://schemas.openxmlformats.org/officeDocument/2006/relationships/hyperlink" Target="https://osiris.utwente.nl/student/OnderwijsCatalogusSelect.do?selectie=cursus&amp;cursus=191820210&amp;collegejaar=2022&amp;taal=en" TargetMode="External"/><Relationship Id="rId126" Type="http://schemas.openxmlformats.org/officeDocument/2006/relationships/hyperlink" Target="https://osiris.utwente.nl/student/OnderwijsCatalogusSelect.do?selectie=cursus&amp;cursus=202100228&amp;collegejaar=2021&amp;taal=en" TargetMode="External"/><Relationship Id="rId147" Type="http://schemas.openxmlformats.org/officeDocument/2006/relationships/hyperlink" Target="https://osiris.utwente.nl/student/OnderwijsCatalogusSelect.do?selectie=cursus&amp;cursus=201500024&amp;collegejaar=2022&amp;taal=en" TargetMode="External"/><Relationship Id="rId168" Type="http://schemas.openxmlformats.org/officeDocument/2006/relationships/hyperlink" Target="https://osiris.utwente.nl/student/OnderwijsCatalogusSelect.do?selectie=cursus&amp;cursus=201900074&amp;collegejaar=2022&amp;taal=en" TargetMode="External"/><Relationship Id="rId8" Type="http://schemas.openxmlformats.org/officeDocument/2006/relationships/hyperlink" Target="https://osiris.utwente.nl/student/OnderwijsCatalogusSelect.do?selectie=cursus&amp;cursus=201700042&amp;collegejaar=2022&amp;taal=en" TargetMode="External"/><Relationship Id="rId51" Type="http://schemas.openxmlformats.org/officeDocument/2006/relationships/hyperlink" Target="https://osiris.utwente.nl/student/OnderwijsCatalogusSelect.do?selectie=cursus&amp;cursus=191137400&amp;collegejaar=2022&amp;taal=en" TargetMode="External"/><Relationship Id="rId72" Type="http://schemas.openxmlformats.org/officeDocument/2006/relationships/hyperlink" Target="https://osiris.utwente.nl/student/OnderwijsCatalogusSelect.do?selectie=cursus&amp;cursus=201600101&amp;collegejaar=2021&amp;taal=en" TargetMode="External"/><Relationship Id="rId93" Type="http://schemas.openxmlformats.org/officeDocument/2006/relationships/hyperlink" Target="https://osiris.utwente.nl/student/OnderwijsCatalogusSelect.do?selectie=cursus&amp;cursus=202100226&amp;collegejaar=2021&amp;taal=en" TargetMode="External"/><Relationship Id="rId98" Type="http://schemas.openxmlformats.org/officeDocument/2006/relationships/hyperlink" Target="https://osiris.utwente.nl/student/OnderwijsCatalogusSelect.do?selectie=cursus&amp;cursus=191531830&amp;collegejaar=2021&amp;taal=en" TargetMode="External"/><Relationship Id="rId121" Type="http://schemas.openxmlformats.org/officeDocument/2006/relationships/hyperlink" Target="https://osiris.utwente.nl/student/OnderwijsCatalogusSelect.do?selectie=cursus&amp;cursus=201900037&amp;collegejaar=2021&amp;taal=en" TargetMode="External"/><Relationship Id="rId142" Type="http://schemas.openxmlformats.org/officeDocument/2006/relationships/hyperlink" Target="https://osiris.utwente.nl/student/OnderwijsCatalogusSelect.do?selectie=cursus&amp;cursus=202000245&amp;collegejaar=2022&amp;taal=en" TargetMode="External"/><Relationship Id="rId163" Type="http://schemas.openxmlformats.org/officeDocument/2006/relationships/hyperlink" Target="https://osiris.utwente.nl/student/OnderwijsCatalogusSelect.do?selectie=cursus&amp;cursus=201200133&amp;collegejaar=2021&amp;taal=en" TargetMode="External"/><Relationship Id="rId3" Type="http://schemas.openxmlformats.org/officeDocument/2006/relationships/hyperlink" Target="https://osiris.utwente.nl/student/OnderwijsCatalogusSelect.do?selectie=cursus&amp;cursus=191121710&amp;collegejaar=2022&amp;taal=en" TargetMode="External"/><Relationship Id="rId25" Type="http://schemas.openxmlformats.org/officeDocument/2006/relationships/hyperlink" Target="https://osiris.utwente.nl/student/OnderwijsCatalogusSelect.do?selectie=cursus&amp;cursus=201900074&amp;collegejaar=2022&amp;taal=en" TargetMode="External"/><Relationship Id="rId46" Type="http://schemas.openxmlformats.org/officeDocument/2006/relationships/hyperlink" Target="https://osiris.utwente.nl/student/OnderwijsCatalogusSelect.do?selectie=cursus&amp;cursus=201900074&amp;collegejaar=2022&amp;taal=en" TargetMode="External"/><Relationship Id="rId67" Type="http://schemas.openxmlformats.org/officeDocument/2006/relationships/hyperlink" Target="https://osiris.utwente.nl/student/OnderwijsCatalogusSelect.do?selectie=cursus&amp;cursus=201900097&amp;collegejaar=2021&amp;taal=en" TargetMode="External"/><Relationship Id="rId116" Type="http://schemas.openxmlformats.org/officeDocument/2006/relationships/hyperlink" Target="https://osiris.utwente.nl/student/OnderwijsCatalogusSelect.do?selectie=cursus&amp;cursus=202100080&amp;collegejaar=2021&amp;taal=en" TargetMode="External"/><Relationship Id="rId137" Type="http://schemas.openxmlformats.org/officeDocument/2006/relationships/hyperlink" Target="https://osiris.utwente.nl/student/OnderwijsCatalogusSelect.do?selectie=cursus&amp;cursus=201300155&amp;collegejaar=2021&amp;taal=en" TargetMode="External"/><Relationship Id="rId158" Type="http://schemas.openxmlformats.org/officeDocument/2006/relationships/hyperlink" Target="https://osiris.utwente.nl/student/OnderwijsCatalogusSelect.do?selectie=cursus&amp;cursus=202001409&amp;collegejaar=2021&amp;taal=en" TargetMode="External"/><Relationship Id="rId20" Type="http://schemas.openxmlformats.org/officeDocument/2006/relationships/hyperlink" Target="https://osiris.utwente.nl/student/OnderwijsCatalogusSelect.do?selectie=cursus&amp;cursus=201600019&amp;collegejaar=2022&amp;taal=en" TargetMode="External"/><Relationship Id="rId41" Type="http://schemas.openxmlformats.org/officeDocument/2006/relationships/hyperlink" Target="https://osiris.utwente.nl/student/OnderwijsCatalogusSelect.do?selectie=cursus&amp;cursus=201400044&amp;collegejaar=2022&amp;taal=en" TargetMode="External"/><Relationship Id="rId62" Type="http://schemas.openxmlformats.org/officeDocument/2006/relationships/hyperlink" Target="https://osiris.utwente.nl/student/OnderwijsCatalogusSelect.do?selectie=cursus&amp;cursus=201900091&amp;collegejaar=2022&amp;taal=en" TargetMode="External"/><Relationship Id="rId83" Type="http://schemas.openxmlformats.org/officeDocument/2006/relationships/hyperlink" Target="https://osiris.utwente.nl/student/OnderwijsCatalogusSelect.do?selectie=cursus&amp;cursus=202000033&amp;collegejaar=2021&amp;taal=en" TargetMode="External"/><Relationship Id="rId88" Type="http://schemas.openxmlformats.org/officeDocument/2006/relationships/hyperlink" Target="https://osiris.utwente.nl/student/OnderwijsCatalogusSelect.do?selectie=cursus&amp;cursus=201400042&amp;collegejaar=2021&amp;taal=en" TargetMode="External"/><Relationship Id="rId111" Type="http://schemas.openxmlformats.org/officeDocument/2006/relationships/hyperlink" Target="https://osiris.utwente.nl/student/OnderwijsCatalogusSelect.do?selectie=cursus&amp;cursus=192850730&amp;collegejaar=2022&amp;taal=en" TargetMode="External"/><Relationship Id="rId132" Type="http://schemas.openxmlformats.org/officeDocument/2006/relationships/hyperlink" Target="https://osiris.utwente.nl/student/OnderwijsCatalogusSelect.do?selectie=cursus&amp;cursus=201400037&amp;collegejaar=2021&amp;taal=en" TargetMode="External"/><Relationship Id="rId153" Type="http://schemas.openxmlformats.org/officeDocument/2006/relationships/hyperlink" Target="https://osiris.utwente.nl/student/OnderwijsCatalogusSelect.do?selectie=cursus&amp;cursus=201600327&amp;collegejaar=2021&amp;taal=en" TargetMode="External"/><Relationship Id="rId174" Type="http://schemas.openxmlformats.org/officeDocument/2006/relationships/hyperlink" Target="https://osiris.utwente.nl/student/OnderwijsCatalogusSelect.do?selectie=cursus&amp;cursus=202001436&amp;collegejaar=2021&amp;taal=en" TargetMode="External"/><Relationship Id="rId179" Type="http://schemas.openxmlformats.org/officeDocument/2006/relationships/hyperlink" Target="https://osiris.utwente.nl/student/OnderwijsCatalogusSelect.do?selectie=cursus&amp;cursus=201000201&amp;collegejaar=2021&amp;taal=en" TargetMode="External"/><Relationship Id="rId15" Type="http://schemas.openxmlformats.org/officeDocument/2006/relationships/hyperlink" Target="https://osiris.utwente.nl/student/OnderwijsCatalogusSelect.do?selectie=cursus&amp;cursus=191121710&amp;collegejaar=2022&amp;taal=en" TargetMode="External"/><Relationship Id="rId36" Type="http://schemas.openxmlformats.org/officeDocument/2006/relationships/hyperlink" Target="https://osiris.utwente.nl/student/OnderwijsCatalogusSelect.do?selectie=cursus&amp;cursus=201900037&amp;collegejaar=2021&amp;taal=en" TargetMode="External"/><Relationship Id="rId57" Type="http://schemas.openxmlformats.org/officeDocument/2006/relationships/hyperlink" Target="https://osiris.utwente.nl/student/OnderwijsCatalogusSelect.do?selectie=cursus&amp;cursus=191157750&amp;collegejaar=2022&amp;taal=en" TargetMode="External"/><Relationship Id="rId106" Type="http://schemas.openxmlformats.org/officeDocument/2006/relationships/hyperlink" Target="https://osiris.utwente.nl/student/OnderwijsCatalogusSelect.do?selectie=cursus&amp;cursus=201800003&amp;collegejaar=2022&amp;taal=en" TargetMode="External"/><Relationship Id="rId127" Type="http://schemas.openxmlformats.org/officeDocument/2006/relationships/hyperlink" Target="https://osiris.utwente.nl/student/OnderwijsCatalogusSelect.do?selectie=cursus&amp;cursus=201800371&amp;collegejaar=2021&amp;taal=en" TargetMode="External"/><Relationship Id="rId10" Type="http://schemas.openxmlformats.org/officeDocument/2006/relationships/hyperlink" Target="https://osiris.utwente.nl/student/OnderwijsCatalogusSelect.do?selectie=cursus&amp;cursus=201400103&amp;collegejaar=2022&amp;taal=en" TargetMode="External"/><Relationship Id="rId31" Type="http://schemas.openxmlformats.org/officeDocument/2006/relationships/hyperlink" Target="https://osiris.utwente.nl/student/OnderwijsCatalogusSelect.do?selectie=cursus&amp;cursus=191141700&amp;collegejaar=2022&amp;taal=en" TargetMode="External"/><Relationship Id="rId52" Type="http://schemas.openxmlformats.org/officeDocument/2006/relationships/hyperlink" Target="https://osiris.utwente.nl/student/OnderwijsCatalogusSelect.do?selectie=cursus&amp;cursus=201900091&amp;collegejaar=2022&amp;taal=en" TargetMode="External"/><Relationship Id="rId73" Type="http://schemas.openxmlformats.org/officeDocument/2006/relationships/hyperlink" Target="https://osiris.utwente.nl/student/OnderwijsCatalogusSelect.do?selectie=cursus&amp;cursus=191141700&amp;collegejaar=2022&amp;taal=en" TargetMode="External"/><Relationship Id="rId78" Type="http://schemas.openxmlformats.org/officeDocument/2006/relationships/hyperlink" Target="https://osiris.utwente.nl/student/OnderwijsCatalogusSelect.do?selectie=cursus&amp;cursus=202000037&amp;collegejaar=2022&amp;taal=en" TargetMode="External"/><Relationship Id="rId94" Type="http://schemas.openxmlformats.org/officeDocument/2006/relationships/hyperlink" Target="https://osiris.utwente.nl/student/OnderwijsCatalogusSelect.do?selectie=cursus&amp;cursus=201900037&amp;collegejaar=2021&amp;taal=en" TargetMode="External"/><Relationship Id="rId99" Type="http://schemas.openxmlformats.org/officeDocument/2006/relationships/hyperlink" Target="https://osiris.utwente.nl/student/OnderwijsCatalogusSelect.do?selectie=cursus&amp;cursus=191155710&amp;collegejaar=2021&amp;taal=en" TargetMode="External"/><Relationship Id="rId101" Type="http://schemas.openxmlformats.org/officeDocument/2006/relationships/hyperlink" Target="https://osiris.utwente.nl/student/OnderwijsCatalogusSelect.do?selectie=cursus&amp;cursus=191820120&amp;collegejaar=2021&amp;taal=en" TargetMode="External"/><Relationship Id="rId122" Type="http://schemas.openxmlformats.org/officeDocument/2006/relationships/hyperlink" Target="https://osiris.utwente.nl/student/OnderwijsCatalogusSelect.do?selectie=cursus&amp;cursus=202200127&amp;collegejaar=2022&amp;taal=en" TargetMode="External"/><Relationship Id="rId143" Type="http://schemas.openxmlformats.org/officeDocument/2006/relationships/hyperlink" Target="https://osiris.utwente.nl/student/OnderwijsCatalogusSelect.do?selectie=cursus&amp;cursus=202001436&amp;collegejaar=2021&amp;taal=en" TargetMode="External"/><Relationship Id="rId148" Type="http://schemas.openxmlformats.org/officeDocument/2006/relationships/hyperlink" Target="https://osiris.utwente.nl/student/OnderwijsCatalogusSelect.do?selectie=cursus&amp;cursus=201900091&amp;collegejaar=2022&amp;taal=en" TargetMode="External"/><Relationship Id="rId164" Type="http://schemas.openxmlformats.org/officeDocument/2006/relationships/hyperlink" Target="https://osiris.utwente.nl/student/OnderwijsCatalogusSelect.do?selectie=cursus&amp;cursus=201800034&amp;collegejaar=2022&amp;taal=en" TargetMode="External"/><Relationship Id="rId169" Type="http://schemas.openxmlformats.org/officeDocument/2006/relationships/hyperlink" Target="https://osiris.utwente.nl/student/OnderwijsCatalogusSelect.do?selectie=cursus&amp;cursus=191150480&amp;collegejaar=2021&amp;taal=en"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osiris.utwente.nl/student/OnderwijsCatalogusSelect.do?selectie=cursus&amp;cursus=191150480&amp;collegejaar=2021&amp;taal=en" TargetMode="External"/><Relationship Id="rId117" Type="http://schemas.openxmlformats.org/officeDocument/2006/relationships/hyperlink" Target="https://osiris.utwente.nl/student/OnderwijsCatalogusSelect.do?selectie=cursus&amp;cursus=202100228&amp;collegejaar=2021&amp;taal=en" TargetMode="External"/><Relationship Id="rId21" Type="http://schemas.openxmlformats.org/officeDocument/2006/relationships/hyperlink" Target="https://osiris.utwente.nl/student/OnderwijsCatalogusSelect.do?selectie=cursus&amp;cursus=191141700&amp;collegejaar=2022&amp;taal=en" TargetMode="External"/><Relationship Id="rId42" Type="http://schemas.openxmlformats.org/officeDocument/2006/relationships/hyperlink" Target="https://osiris.utwente.nl/student/OnderwijsCatalogusSelect.do?selectie=cursus&amp;cursus=191155700&amp;collegejaar=2022&amp;taal=en" TargetMode="External"/><Relationship Id="rId47" Type="http://schemas.openxmlformats.org/officeDocument/2006/relationships/hyperlink" Target="https://osiris.utwente.nl/student/OnderwijsCatalogusSelect.do?selectie=cursus&amp;cursus=201300039&amp;collegejaar=2021&amp;taal=en" TargetMode="External"/><Relationship Id="rId63" Type="http://schemas.openxmlformats.org/officeDocument/2006/relationships/hyperlink" Target="https://osiris.utwente.nl/student/OnderwijsCatalogusSelect.do?selectie=cursus&amp;cursus=201200145&amp;collegejaar=2022&amp;taal=en" TargetMode="External"/><Relationship Id="rId68" Type="http://schemas.openxmlformats.org/officeDocument/2006/relationships/hyperlink" Target="https://osiris.utwente.nl/student/OnderwijsCatalogusSelect.do?selectie=cursus&amp;cursus=202100319&amp;collegejaar=2021&amp;taal=en" TargetMode="External"/><Relationship Id="rId84" Type="http://schemas.openxmlformats.org/officeDocument/2006/relationships/hyperlink" Target="https://osiris.utwente.nl/student/OnderwijsCatalogusSelect.do?selectie=cursus&amp;cursus=202000034&amp;collegejaar=2022&amp;taal=en" TargetMode="External"/><Relationship Id="rId89" Type="http://schemas.openxmlformats.org/officeDocument/2006/relationships/hyperlink" Target="https://osiris.utwente.nl/student/OnderwijsCatalogusSelect.do?selectie=cursus&amp;cursus=202001392&amp;collegejaar=2021&amp;taal=en" TargetMode="External"/><Relationship Id="rId112" Type="http://schemas.openxmlformats.org/officeDocument/2006/relationships/hyperlink" Target="https://osiris.utwente.nl/student/OnderwijsCatalogusSelect.do?selectie=cursus&amp;cursus=201900037&amp;collegejaar=2021&amp;taal=en" TargetMode="External"/><Relationship Id="rId133" Type="http://schemas.openxmlformats.org/officeDocument/2006/relationships/hyperlink" Target="https://osiris.utwente.nl/student/OnderwijsCatalogusSelect.do?selectie=cursus&amp;cursus=201500235&amp;collegejaar=2022&amp;taal=en" TargetMode="External"/><Relationship Id="rId138" Type="http://schemas.openxmlformats.org/officeDocument/2006/relationships/hyperlink" Target="https://osiris.utwente.nl/student/OnderwijsCatalogusSelect.do?selectie=cursus&amp;cursus=191158510&amp;collegejaar=2022&amp;taal=en" TargetMode="External"/><Relationship Id="rId154" Type="http://schemas.openxmlformats.org/officeDocument/2006/relationships/hyperlink" Target="https://osiris.utwente.nl/student/OnderwijsCatalogusSelect.do?selectie=cursus&amp;cursus=202200100&amp;collegejaar=2022&amp;taal=en" TargetMode="External"/><Relationship Id="rId159" Type="http://schemas.openxmlformats.org/officeDocument/2006/relationships/hyperlink" Target="https://osiris.utwente.nl/student/OnderwijsCatalogusSelect.do?selectie=cursus&amp;cursus=202200104&amp;collegejaar=2022&amp;taal=en" TargetMode="External"/><Relationship Id="rId175" Type="http://schemas.openxmlformats.org/officeDocument/2006/relationships/hyperlink" Target="https://osiris.utwente.nl/student/OnderwijsCatalogusSelect.do?selectie=cursus&amp;cursus=202000248&amp;collegejaar=2021&amp;taal=en" TargetMode="External"/><Relationship Id="rId170" Type="http://schemas.openxmlformats.org/officeDocument/2006/relationships/hyperlink" Target="https://osiris.utwente.nl/student/OnderwijsCatalogusSelect.do?selectie=cursus&amp;cursus=202000035&amp;collegejaar=2021&amp;taal=en" TargetMode="External"/><Relationship Id="rId16" Type="http://schemas.openxmlformats.org/officeDocument/2006/relationships/hyperlink" Target="https://osiris.utwente.nl/student/OnderwijsCatalogusSelect.do?selectie=cursus&amp;cursus=202200100&amp;collegejaar=2022&amp;taal=en" TargetMode="External"/><Relationship Id="rId107" Type="http://schemas.openxmlformats.org/officeDocument/2006/relationships/hyperlink" Target="https://osiris.utwente.nl/student/OnderwijsCatalogusSelect.do?selectie=cursus&amp;cursus=191158520&amp;collegejaar=2022&amp;taal=en" TargetMode="External"/><Relationship Id="rId11" Type="http://schemas.openxmlformats.org/officeDocument/2006/relationships/hyperlink" Target="https://osiris.utwente.nl/student/OnderwijsCatalogusSelect.do?selectie=cursus&amp;cursus=201200133&amp;collegejaar=2021&amp;taal=en" TargetMode="External"/><Relationship Id="rId32" Type="http://schemas.openxmlformats.org/officeDocument/2006/relationships/hyperlink" Target="https://osiris.utwente.nl/student/OnderwijsCatalogusSelect.do?selectie=cursus&amp;cursus=201800008&amp;collegejaar=2022&amp;taal=en" TargetMode="External"/><Relationship Id="rId37" Type="http://schemas.openxmlformats.org/officeDocument/2006/relationships/hyperlink" Target="https://osiris.utwente.nl/student/OnderwijsCatalogusSelect.do?selectie=cursus&amp;cursus=201900091&amp;collegejaar=2022&amp;taal=en" TargetMode="External"/><Relationship Id="rId53" Type="http://schemas.openxmlformats.org/officeDocument/2006/relationships/hyperlink" Target="https://osiris.utwente.nl/student/OnderwijsCatalogusSelect.do?selectie=cursus&amp;cursus=201800156&amp;collegejaar=2021&amp;taal=en" TargetMode="External"/><Relationship Id="rId58" Type="http://schemas.openxmlformats.org/officeDocument/2006/relationships/hyperlink" Target="https://osiris.utwente.nl/student/OnderwijsCatalogusSelect.do?selectie=cursus&amp;cursus=201400037&amp;collegejaar=2021&amp;taal=en" TargetMode="External"/><Relationship Id="rId74" Type="http://schemas.openxmlformats.org/officeDocument/2006/relationships/hyperlink" Target="https://osiris.utwente.nl/student/OnderwijsCatalogusSelect.do?selectie=cursus&amp;cursus=201900098&amp;collegejaar=2021&amp;taal=en" TargetMode="External"/><Relationship Id="rId79" Type="http://schemas.openxmlformats.org/officeDocument/2006/relationships/hyperlink" Target="https://osiris.utwente.nl/student/OnderwijsCatalogusSelect.do?selectie=cursus&amp;cursus=202000256&amp;collegejaar=2022&amp;taal=en" TargetMode="External"/><Relationship Id="rId102" Type="http://schemas.openxmlformats.org/officeDocument/2006/relationships/hyperlink" Target="https://osiris.utwente.nl/student/OnderwijsCatalogusSelect.do?selectie=cursus&amp;cursus=202100082&amp;collegejaar=2022&amp;taal=en" TargetMode="External"/><Relationship Id="rId123" Type="http://schemas.openxmlformats.org/officeDocument/2006/relationships/hyperlink" Target="https://osiris.utwente.nl/student/OnderwijsCatalogusSelect.do?selectie=cursus&amp;cursus=201700173&amp;collegejaar=2021&amp;taal=en" TargetMode="External"/><Relationship Id="rId128" Type="http://schemas.openxmlformats.org/officeDocument/2006/relationships/hyperlink" Target="https://osiris.utwente.nl/student/OnderwijsCatalogusSelect.do?selectie=cursus&amp;cursus=201900091&amp;collegejaar=2022&amp;taal=en" TargetMode="External"/><Relationship Id="rId144" Type="http://schemas.openxmlformats.org/officeDocument/2006/relationships/hyperlink" Target="https://osiris.utwente.nl/student/OnderwijsCatalogusSelect.do?selectie=cursus&amp;cursus=201400194&amp;collegejaar=2022&amp;taal=en" TargetMode="External"/><Relationship Id="rId149" Type="http://schemas.openxmlformats.org/officeDocument/2006/relationships/hyperlink" Target="https://osiris.utwente.nl/student/OnderwijsCatalogusSelect.do?selectie=cursus&amp;cursus=191154740&amp;collegejaar=2022&amp;taal=en" TargetMode="External"/><Relationship Id="rId5" Type="http://schemas.openxmlformats.org/officeDocument/2006/relationships/hyperlink" Target="https://osiris.utwente.nl/student/OnderwijsCatalogusSelect.do?selectie=cursus&amp;cursus=202000245&amp;collegejaar=2022&amp;taal=en" TargetMode="External"/><Relationship Id="rId90" Type="http://schemas.openxmlformats.org/officeDocument/2006/relationships/hyperlink" Target="https://osiris.utwente.nl/student/OnderwijsCatalogusSelect.do?selectie=cursus&amp;cursus=202000244&amp;collegejaar=2021&amp;taal=en" TargetMode="External"/><Relationship Id="rId95" Type="http://schemas.openxmlformats.org/officeDocument/2006/relationships/hyperlink" Target="https://osiris.utwente.nl/student/OnderwijsCatalogusSelect.do?selectie=cursus&amp;cursus=201500344&amp;collegejaar=2021&amp;taal=en" TargetMode="External"/><Relationship Id="rId160" Type="http://schemas.openxmlformats.org/officeDocument/2006/relationships/hyperlink" Target="https://osiris.utwente.nl/student/OnderwijsCatalogusSelect.do?selectie=cursus&amp;cursus=201400244&amp;collegejaar=2022&amp;taal=en" TargetMode="External"/><Relationship Id="rId165" Type="http://schemas.openxmlformats.org/officeDocument/2006/relationships/hyperlink" Target="https://osiris.utwente.nl/student/OnderwijsCatalogusSelect.do?selectie=cursus&amp;cursus=191155730&amp;collegejaar=2021&amp;taal=en" TargetMode="External"/><Relationship Id="rId181" Type="http://schemas.openxmlformats.org/officeDocument/2006/relationships/printerSettings" Target="../printerSettings/printerSettings4.bin"/><Relationship Id="rId22" Type="http://schemas.openxmlformats.org/officeDocument/2006/relationships/hyperlink" Target="https://osiris.utwente.nl/student/OnderwijsCatalogusSelect.do?selectie=cursus&amp;cursus=201400103&amp;collegejaar=2022&amp;taal=en" TargetMode="External"/><Relationship Id="rId27" Type="http://schemas.openxmlformats.org/officeDocument/2006/relationships/hyperlink" Target="https://osiris.utwente.nl/student/OnderwijsCatalogusSelect.do?selectie=cursus&amp;cursus=191150700&amp;collegejaar=2022&amp;taal=en" TargetMode="External"/><Relationship Id="rId43" Type="http://schemas.openxmlformats.org/officeDocument/2006/relationships/hyperlink" Target="https://osiris.utwente.nl/student/OnderwijsCatalogusSelect.do?selectie=cursus&amp;cursus=201500136&amp;collegejaar=2022&amp;taal=en" TargetMode="External"/><Relationship Id="rId48" Type="http://schemas.openxmlformats.org/officeDocument/2006/relationships/hyperlink" Target="https://osiris.utwente.nl/student/OnderwijsCatalogusSelect.do?selectie=cursus&amp;cursus=191102041&amp;collegejaar=2022&amp;taal=en" TargetMode="External"/><Relationship Id="rId64" Type="http://schemas.openxmlformats.org/officeDocument/2006/relationships/hyperlink" Target="https://osiris.utwente.nl/student/OnderwijsCatalogusSelect.do?selectie=cursus&amp;cursus=191121720&amp;collegejaar=2022&amp;taal=en" TargetMode="External"/><Relationship Id="rId69" Type="http://schemas.openxmlformats.org/officeDocument/2006/relationships/hyperlink" Target="https://osiris.utwente.nl/student/OnderwijsCatalogusSelect.do?selectie=cursus&amp;cursus=191121740&amp;collegejaar=2021&amp;taal=en" TargetMode="External"/><Relationship Id="rId113" Type="http://schemas.openxmlformats.org/officeDocument/2006/relationships/hyperlink" Target="https://osiris.utwente.nl/student/OnderwijsCatalogusSelect.do?selectie=cursus&amp;cursus=202000035&amp;collegejaar=2021&amp;taal=en" TargetMode="External"/><Relationship Id="rId118" Type="http://schemas.openxmlformats.org/officeDocument/2006/relationships/hyperlink" Target="https://osiris.utwente.nl/student/OnderwijsCatalogusSelect.do?selectie=cursus&amp;cursus=202100228&amp;collegejaar=2021&amp;taal=en" TargetMode="External"/><Relationship Id="rId134" Type="http://schemas.openxmlformats.org/officeDocument/2006/relationships/hyperlink" Target="https://osiris.utwente.nl/student/OnderwijsCatalogusSelect.do?selectie=cursus&amp;cursus=201700023&amp;collegejaar=2022&amp;taal=en" TargetMode="External"/><Relationship Id="rId139" Type="http://schemas.openxmlformats.org/officeDocument/2006/relationships/hyperlink" Target="https://osiris.utwente.nl/student/OnderwijsCatalogusSelect.do?selectie=cursus&amp;cursus=201700042&amp;collegejaar=2022&amp;taal=en" TargetMode="External"/><Relationship Id="rId80" Type="http://schemas.openxmlformats.org/officeDocument/2006/relationships/hyperlink" Target="https://osiris.utwente.nl/student/OnderwijsCatalogusSelect.do?selectie=cursus&amp;cursus=202000247&amp;collegejaar=2022&amp;taal=en" TargetMode="External"/><Relationship Id="rId85" Type="http://schemas.openxmlformats.org/officeDocument/2006/relationships/hyperlink" Target="https://osiris.utwente.nl/student/OnderwijsCatalogusSelect.do?selectie=cursus&amp;cursus=201500136&amp;collegejaar=2022&amp;taal=en" TargetMode="External"/><Relationship Id="rId150" Type="http://schemas.openxmlformats.org/officeDocument/2006/relationships/hyperlink" Target="https://osiris.utwente.nl/student/OnderwijsCatalogusSelect.do?selectie=cursus&amp;cursus=202001436&amp;collegejaar=2021&amp;taal=en" TargetMode="External"/><Relationship Id="rId155" Type="http://schemas.openxmlformats.org/officeDocument/2006/relationships/hyperlink" Target="https://osiris.utwente.nl/student/OnderwijsCatalogusSelect.do?selectie=cursus&amp;cursus=201200167&amp;collegejaar=2022&amp;taal=en" TargetMode="External"/><Relationship Id="rId171" Type="http://schemas.openxmlformats.org/officeDocument/2006/relationships/hyperlink" Target="https://osiris.utwente.nl/student/OnderwijsCatalogusSelect.do?selectie=cursus&amp;cursus=191158500&amp;collegejaar=2022&amp;taal=en" TargetMode="External"/><Relationship Id="rId176" Type="http://schemas.openxmlformats.org/officeDocument/2006/relationships/hyperlink" Target="https://osiris.utwente.nl/student/OnderwijsCatalogusSelect.do?selectie=cursus&amp;cursus=202000040&amp;collegejaar=2021&amp;taal=en" TargetMode="External"/><Relationship Id="rId12" Type="http://schemas.openxmlformats.org/officeDocument/2006/relationships/hyperlink" Target="https://osiris.utwente.nl/student/OnderwijsCatalogusSelect.do?selectie=cursus&amp;cursus=191121720&amp;collegejaar=2022&amp;taal=en" TargetMode="External"/><Relationship Id="rId17" Type="http://schemas.openxmlformats.org/officeDocument/2006/relationships/hyperlink" Target="https://osiris.utwente.nl/student/OnderwijsCatalogusSelect.do?selectie=cursus&amp;cursus=201500024&amp;collegejaar=2022&amp;taal=en" TargetMode="External"/><Relationship Id="rId33" Type="http://schemas.openxmlformats.org/officeDocument/2006/relationships/hyperlink" Target="https://osiris.utwente.nl/student/OnderwijsCatalogusSelect.do?selectie=cursus&amp;cursus=201500235&amp;collegejaar=2022&amp;taal=en" TargetMode="External"/><Relationship Id="rId38" Type="http://schemas.openxmlformats.org/officeDocument/2006/relationships/hyperlink" Target="https://osiris.utwente.nl/student/OnderwijsCatalogusSelect.do?selectie=cursus&amp;cursus=202200107&amp;collegejaar=2022&amp;taal=en" TargetMode="External"/><Relationship Id="rId59" Type="http://schemas.openxmlformats.org/officeDocument/2006/relationships/hyperlink" Target="https://osiris.utwente.nl/student/OnderwijsCatalogusSelect.do?selectie=cursus&amp;cursus=202200127&amp;collegejaar=2022&amp;taal=en" TargetMode="External"/><Relationship Id="rId103" Type="http://schemas.openxmlformats.org/officeDocument/2006/relationships/hyperlink" Target="https://osiris.utwente.nl/student/OnderwijsCatalogusSelect.do?selectie=cursus&amp;cursus=191531830&amp;collegejaar=2021&amp;taal=en" TargetMode="External"/><Relationship Id="rId108" Type="http://schemas.openxmlformats.org/officeDocument/2006/relationships/hyperlink" Target="https://osiris.utwente.nl/student/OnderwijsCatalogusSelect.do?selectie=cursus&amp;cursus=191102010&amp;collegejaar=2021&amp;taal=en" TargetMode="External"/><Relationship Id="rId124" Type="http://schemas.openxmlformats.org/officeDocument/2006/relationships/hyperlink" Target="https://osiris.utwente.nl/student/OnderwijsCatalogusSelect.do?selectie=cursus&amp;cursus=201900097&amp;collegejaar=2021&amp;taal=en" TargetMode="External"/><Relationship Id="rId129" Type="http://schemas.openxmlformats.org/officeDocument/2006/relationships/hyperlink" Target="https://osiris.utwente.nl/student/OnderwijsCatalogusSelect.do?selectie=cursus&amp;cursus=202000244&amp;collegejaar=2021&amp;taal=en" TargetMode="External"/><Relationship Id="rId54" Type="http://schemas.openxmlformats.org/officeDocument/2006/relationships/hyperlink" Target="https://osiris.utwente.nl/student/OnderwijsCatalogusSelect.do?selectie=cursus&amp;cursus=191121700&amp;collegejaar=2021&amp;taal=en" TargetMode="External"/><Relationship Id="rId70" Type="http://schemas.openxmlformats.org/officeDocument/2006/relationships/hyperlink" Target="https://osiris.utwente.nl/student/OnderwijsCatalogusSelect.do?selectie=cursus&amp;cursus=191155710&amp;collegejaar=2021&amp;taal=en" TargetMode="External"/><Relationship Id="rId75" Type="http://schemas.openxmlformats.org/officeDocument/2006/relationships/hyperlink" Target="https://osiris.utwente.nl/student/OnderwijsCatalogusSelect.do?selectie=cursus&amp;cursus=191155730&amp;collegejaar=2021&amp;taal=en" TargetMode="External"/><Relationship Id="rId91" Type="http://schemas.openxmlformats.org/officeDocument/2006/relationships/hyperlink" Target="https://osiris.utwente.nl/student/OnderwijsCatalogusSelect.do?selectie=cursus&amp;cursus=201800371&amp;collegejaar=2021&amp;taal=en" TargetMode="External"/><Relationship Id="rId96" Type="http://schemas.openxmlformats.org/officeDocument/2006/relationships/hyperlink" Target="https://osiris.utwente.nl/student/OnderwijsCatalogusSelect.do?selectie=cursus&amp;cursus=191102041&amp;collegejaar=2022&amp;taal=en" TargetMode="External"/><Relationship Id="rId140" Type="http://schemas.openxmlformats.org/officeDocument/2006/relationships/hyperlink" Target="https://osiris.utwente.nl/student/OnderwijsCatalogusSelect.do?selectie=cursus&amp;cursus=201700218&amp;collegejaar=2021&amp;taal=en" TargetMode="External"/><Relationship Id="rId145" Type="http://schemas.openxmlformats.org/officeDocument/2006/relationships/hyperlink" Target="https://osiris.utwente.nl/student/OnderwijsCatalogusSelect.do?selectie=cursus&amp;cursus=202200104&amp;collegejaar=2022&amp;taal=en" TargetMode="External"/><Relationship Id="rId161" Type="http://schemas.openxmlformats.org/officeDocument/2006/relationships/hyperlink" Target="https://osiris.utwente.nl/student/OnderwijsCatalogusSelect.do?selectie=cursus&amp;cursus=201600327&amp;collegejaar=2022&amp;taal=en" TargetMode="External"/><Relationship Id="rId166" Type="http://schemas.openxmlformats.org/officeDocument/2006/relationships/hyperlink" Target="https://osiris.utwente.nl/student/OnderwijsCatalogusSelect.do?selectie=cursus&amp;cursus=201800156&amp;collegejaar=2021&amp;taal=en" TargetMode="External"/><Relationship Id="rId1" Type="http://schemas.openxmlformats.org/officeDocument/2006/relationships/hyperlink" Target="https://osiris.utwente.nl/student/OnderwijsCatalogusSelect.do?selectie=cursus&amp;cursus=201900091&amp;collegejaar=2022&amp;taal=en" TargetMode="External"/><Relationship Id="rId6" Type="http://schemas.openxmlformats.org/officeDocument/2006/relationships/hyperlink" Target="https://osiris.utwente.nl/student/OnderwijsCatalogusSelect.do?selectie=cursus&amp;cursus=201900074&amp;collegejaar=2022&amp;taal=en" TargetMode="External"/><Relationship Id="rId23" Type="http://schemas.openxmlformats.org/officeDocument/2006/relationships/hyperlink" Target="https://osiris.utwente.nl/student/OnderwijsCatalogusSelect.do?selectie=cursus&amp;cursus=201800156&amp;collegejaar=2021&amp;taal=en" TargetMode="External"/><Relationship Id="rId28" Type="http://schemas.openxmlformats.org/officeDocument/2006/relationships/hyperlink" Target="https://osiris.utwente.nl/student/OnderwijsCatalogusSelect.do?selectie=cursus&amp;cursus=201400037&amp;collegejaar=2021&amp;taal=en" TargetMode="External"/><Relationship Id="rId49" Type="http://schemas.openxmlformats.org/officeDocument/2006/relationships/hyperlink" Target="https://osiris.utwente.nl/student/OnderwijsCatalogusSelect.do?selectie=cursus&amp;cursus=201200146&amp;collegejaar=2022&amp;taal=en" TargetMode="External"/><Relationship Id="rId114" Type="http://schemas.openxmlformats.org/officeDocument/2006/relationships/hyperlink" Target="https://osiris.utwente.nl/student/OnderwijsCatalogusSelect.do?selectie=cursus&amp;cursus=202200127&amp;collegejaar=2022&amp;taal=en" TargetMode="External"/><Relationship Id="rId119" Type="http://schemas.openxmlformats.org/officeDocument/2006/relationships/hyperlink" Target="https://osiris.utwente.nl/student/OnderwijsCatalogusSelect.do?selectie=cursus&amp;cursus=191121700&amp;collegejaar=2021&amp;taal=en" TargetMode="External"/><Relationship Id="rId44" Type="http://schemas.openxmlformats.org/officeDocument/2006/relationships/hyperlink" Target="https://osiris.utwente.nl/student/OnderwijsCatalogusSelect.do?selectie=cursus&amp;cursus=191154720&amp;collegejaar=2022&amp;taal=en" TargetMode="External"/><Relationship Id="rId60" Type="http://schemas.openxmlformats.org/officeDocument/2006/relationships/hyperlink" Target="https://osiris.utwente.nl/student/OnderwijsCatalogusSelect.do?selectie=cursus&amp;cursus=202100128&amp;collegejaar=2021&amp;taal=en" TargetMode="External"/><Relationship Id="rId65" Type="http://schemas.openxmlformats.org/officeDocument/2006/relationships/hyperlink" Target="https://osiris.utwente.nl/student/OnderwijsCatalogusSelect.do?selectie=cursus&amp;cursus=201500344&amp;collegejaar=2021&amp;taal=en" TargetMode="External"/><Relationship Id="rId81" Type="http://schemas.openxmlformats.org/officeDocument/2006/relationships/hyperlink" Target="https://osiris.utwente.nl/student/OnderwijsCatalogusSelect.do?selectie=cursus&amp;cursus=202000036&amp;collegejaar=2021&amp;taal=en" TargetMode="External"/><Relationship Id="rId86" Type="http://schemas.openxmlformats.org/officeDocument/2006/relationships/hyperlink" Target="https://osiris.utwente.nl/student/OnderwijsCatalogusSelect.do?selectie=cursus&amp;cursus=201500024&amp;collegejaar=2022&amp;taal=en" TargetMode="External"/><Relationship Id="rId130" Type="http://schemas.openxmlformats.org/officeDocument/2006/relationships/hyperlink" Target="https://osiris.utwente.nl/student/OnderwijsCatalogusSelect.do?selectie=cursus&amp;cursus=191121700&amp;collegejaar=2021&amp;taal=en" TargetMode="External"/><Relationship Id="rId135" Type="http://schemas.openxmlformats.org/officeDocument/2006/relationships/hyperlink" Target="https://osiris.utwente.nl/student/OnderwijsCatalogusSelect.do?selectie=cursus&amp;cursus=201600252&amp;collegejaar=2021&amp;taal=en" TargetMode="External"/><Relationship Id="rId151" Type="http://schemas.openxmlformats.org/officeDocument/2006/relationships/hyperlink" Target="https://osiris.utwente.nl/student/OnderwijsCatalogusSelect.do?selectie=cursus&amp;cursus=191154731&amp;collegejaar=2021&amp;taal=en" TargetMode="External"/><Relationship Id="rId156" Type="http://schemas.openxmlformats.org/officeDocument/2006/relationships/hyperlink" Target="https://osiris.utwente.nl/student/OnderwijsCatalogusSelect.do?selectie=cursus&amp;cursus=201700071&amp;collegejaar=2021&amp;taal=en" TargetMode="External"/><Relationship Id="rId177" Type="http://schemas.openxmlformats.org/officeDocument/2006/relationships/hyperlink" Target="https://osiris.utwente.nl/student/OnderwijsCatalogusSelect.do?selectie=cursus&amp;cursus=201000201&amp;collegejaar=2021&amp;taal=en" TargetMode="External"/><Relationship Id="rId4" Type="http://schemas.openxmlformats.org/officeDocument/2006/relationships/hyperlink" Target="https://osiris.utwente.nl/student/OnderwijsCatalogusSelect.do?selectie=cursus&amp;cursus=191154731&amp;collegejaar=2021&amp;taal=en" TargetMode="External"/><Relationship Id="rId9" Type="http://schemas.openxmlformats.org/officeDocument/2006/relationships/hyperlink" Target="https://osiris.utwente.nl/student/OnderwijsCatalogusSelect.do?selectie=cursus&amp;cursus=201300039&amp;collegejaar=2021&amp;taal=en" TargetMode="External"/><Relationship Id="rId172" Type="http://schemas.openxmlformats.org/officeDocument/2006/relationships/hyperlink" Target="https://osiris.utwente.nl/student/OnderwijsCatalogusSelect.do?selectie=cursus&amp;cursus=201800102&amp;collegejaar=2022&amp;taal=en" TargetMode="External"/><Relationship Id="rId180" Type="http://schemas.openxmlformats.org/officeDocument/2006/relationships/hyperlink" Target="https://osiris.utwente.nl/student/OnderwijsCatalogusSelect.do?selectie=cursus&amp;cursus=202100082&amp;collegejaar=2022&amp;taal=en" TargetMode="External"/><Relationship Id="rId13" Type="http://schemas.openxmlformats.org/officeDocument/2006/relationships/hyperlink" Target="https://osiris.utwente.nl/student/OnderwijsCatalogusSelect.do?selectie=cursus&amp;cursus=191124720&amp;collegejaar=2021&amp;taal=en" TargetMode="External"/><Relationship Id="rId18" Type="http://schemas.openxmlformats.org/officeDocument/2006/relationships/hyperlink" Target="https://osiris.utwente.nl/student/OnderwijsCatalogusSelect.do?selectie=cursus&amp;cursus=191121710&amp;collegejaar=2022&amp;taal=en" TargetMode="External"/><Relationship Id="rId39" Type="http://schemas.openxmlformats.org/officeDocument/2006/relationships/hyperlink" Target="https://osiris.utwente.nl/student/OnderwijsCatalogusSelect.do?selectie=cursus&amp;cursus=191121720&amp;collegejaar=2022&amp;taal=en" TargetMode="External"/><Relationship Id="rId109" Type="http://schemas.openxmlformats.org/officeDocument/2006/relationships/hyperlink" Target="https://osiris.utwente.nl/student/OnderwijsCatalogusSelect.do?selectie=cursus&amp;cursus=191127520&amp;collegejaar=2022&amp;taal=en" TargetMode="External"/><Relationship Id="rId34" Type="http://schemas.openxmlformats.org/officeDocument/2006/relationships/hyperlink" Target="https://osiris.utwente.nl/student/OnderwijsCatalogusSelect.do?selectie=cursus&amp;cursus=201300038&amp;collegejaar=2022&amp;taal=en" TargetMode="External"/><Relationship Id="rId50" Type="http://schemas.openxmlformats.org/officeDocument/2006/relationships/hyperlink" Target="https://osiris.utwente.nl/student/OnderwijsCatalogusSelect.do?selectie=cursus&amp;cursus=201600018&amp;collegejaar=2022&amp;taal=en" TargetMode="External"/><Relationship Id="rId55" Type="http://schemas.openxmlformats.org/officeDocument/2006/relationships/hyperlink" Target="https://osiris.utwente.nl/student/OnderwijsCatalogusSelect.do?selectie=cursus&amp;cursus=191121700&amp;collegejaar=2021&amp;taal=en" TargetMode="External"/><Relationship Id="rId76" Type="http://schemas.openxmlformats.org/officeDocument/2006/relationships/hyperlink" Target="https://osiris.utwente.nl/student/OnderwijsCatalogusSelect.do?selectie=cursus&amp;cursus=202000246&amp;collegejaar=2021&amp;taal=en" TargetMode="External"/><Relationship Id="rId97" Type="http://schemas.openxmlformats.org/officeDocument/2006/relationships/hyperlink" Target="https://osiris.utwente.nl/student/OnderwijsCatalogusSelect.do?selectie=cursus&amp;cursus=201700042&amp;collegejaar=2022&amp;taal=en" TargetMode="External"/><Relationship Id="rId104" Type="http://schemas.openxmlformats.org/officeDocument/2006/relationships/hyperlink" Target="https://osiris.utwente.nl/student/OnderwijsCatalogusSelect.do?selectie=cursus&amp;cursus=191530881&amp;collegejaar=2021&amp;taal=en" TargetMode="External"/><Relationship Id="rId120" Type="http://schemas.openxmlformats.org/officeDocument/2006/relationships/hyperlink" Target="https://osiris.utwente.nl/student/OnderwijsCatalogusSelect.do?selectie=cursus&amp;cursus=201500036&amp;collegejaar=2022&amp;taal=en" TargetMode="External"/><Relationship Id="rId125" Type="http://schemas.openxmlformats.org/officeDocument/2006/relationships/hyperlink" Target="https://osiris.utwente.nl/student/OnderwijsCatalogusSelect.do?selectie=cursus&amp;cursus=201400042&amp;collegejaar=2021&amp;taal=en" TargetMode="External"/><Relationship Id="rId141" Type="http://schemas.openxmlformats.org/officeDocument/2006/relationships/hyperlink" Target="https://osiris.utwente.nl/student/OnderwijsCatalogusSelect.do?selectie=cursus&amp;cursus=201700024&amp;collegejaar=2021&amp;taal=en" TargetMode="External"/><Relationship Id="rId146" Type="http://schemas.openxmlformats.org/officeDocument/2006/relationships/hyperlink" Target="https://osiris.utwente.nl/student/OnderwijsCatalogusSelect.do?selectie=cursus&amp;cursus=202200104&amp;collegejaar=2022&amp;taal=en" TargetMode="External"/><Relationship Id="rId167" Type="http://schemas.openxmlformats.org/officeDocument/2006/relationships/hyperlink" Target="https://osiris.utwente.nl/student/OnderwijsCatalogusSelect.do?selectie=cursus&amp;cursus=201500136&amp;collegejaar=2022&amp;taal=en" TargetMode="External"/><Relationship Id="rId7" Type="http://schemas.openxmlformats.org/officeDocument/2006/relationships/hyperlink" Target="https://osiris.utwente.nl/student/OnderwijsCatalogusSelect.do?selectie=cursus&amp;cursus=201400037&amp;collegejaar=2021&amp;taal=en" TargetMode="External"/><Relationship Id="rId71" Type="http://schemas.openxmlformats.org/officeDocument/2006/relationships/hyperlink" Target="https://osiris.utwente.nl/student/OnderwijsCatalogusSelect.do?selectie=cursus&amp;cursus=202200111&amp;collegejaar=2022&amp;taal=en" TargetMode="External"/><Relationship Id="rId92" Type="http://schemas.openxmlformats.org/officeDocument/2006/relationships/hyperlink" Target="https://osiris.utwente.nl/student/OnderwijsCatalogusSelect.do?selectie=cursus&amp;cursus=202200107&amp;collegejaar=2022&amp;taal=en" TargetMode="External"/><Relationship Id="rId162" Type="http://schemas.openxmlformats.org/officeDocument/2006/relationships/hyperlink" Target="https://osiris.utwente.nl/student/OnderwijsCatalogusSelect.do?selectie=cursus&amp;cursus=201700024&amp;collegejaar=2021&amp;taal=en" TargetMode="External"/><Relationship Id="rId2" Type="http://schemas.openxmlformats.org/officeDocument/2006/relationships/hyperlink" Target="https://osiris.utwente.nl/student/OnderwijsCatalogusSelect.do?selectie=cursus&amp;cursus=201500235&amp;collegejaar=2022&amp;taal=en" TargetMode="External"/><Relationship Id="rId29" Type="http://schemas.openxmlformats.org/officeDocument/2006/relationships/hyperlink" Target="https://osiris.utwente.nl/student/OnderwijsCatalogusSelect.do?selectie=cursus&amp;cursus=191155700&amp;collegejaar=2022&amp;taal=en" TargetMode="External"/><Relationship Id="rId24" Type="http://schemas.openxmlformats.org/officeDocument/2006/relationships/hyperlink" Target="https://osiris.utwente.nl/student/OnderwijsCatalogusSelect.do?selectie=cursus&amp;cursus=201500136&amp;collegejaar=2022&amp;taal=en" TargetMode="External"/><Relationship Id="rId40" Type="http://schemas.openxmlformats.org/officeDocument/2006/relationships/hyperlink" Target="https://osiris.utwente.nl/student/OnderwijsCatalogusSelect.do?selectie=cursus&amp;cursus=201400046&amp;collegejaar=2021&amp;taal=en" TargetMode="External"/><Relationship Id="rId45" Type="http://schemas.openxmlformats.org/officeDocument/2006/relationships/hyperlink" Target="https://osiris.utwente.nl/student/OnderwijsCatalogusSelect.do?selectie=cursus&amp;cursus=201400300&amp;collegejaar=2021&amp;taal=en" TargetMode="External"/><Relationship Id="rId66" Type="http://schemas.openxmlformats.org/officeDocument/2006/relationships/hyperlink" Target="https://osiris.utwente.nl/student/OnderwijsCatalogusSelect.do?selectie=cursus&amp;cursus=191137400&amp;collegejaar=2022&amp;taal=en" TargetMode="External"/><Relationship Id="rId87" Type="http://schemas.openxmlformats.org/officeDocument/2006/relationships/hyperlink" Target="https://osiris.utwente.nl/student/OnderwijsCatalogusSelect.do?selectie=cursus&amp;cursus=191121710&amp;collegejaar=2022&amp;taal=en" TargetMode="External"/><Relationship Id="rId110" Type="http://schemas.openxmlformats.org/officeDocument/2006/relationships/hyperlink" Target="https://osiris.utwente.nl/student/OnderwijsCatalogusSelect.do?selectie=cursus&amp;cursus=191150700&amp;collegejaar=2022&amp;taal=en" TargetMode="External"/><Relationship Id="rId115" Type="http://schemas.openxmlformats.org/officeDocument/2006/relationships/hyperlink" Target="https://osiris.utwente.nl/student/OnderwijsCatalogusSelect.do?selectie=cursus&amp;cursus=201300039&amp;collegejaar=2021&amp;taal=en" TargetMode="External"/><Relationship Id="rId131" Type="http://schemas.openxmlformats.org/officeDocument/2006/relationships/hyperlink" Target="https://osiris.utwente.nl/student/OnderwijsCatalogusSelect.do?selectie=cursus&amp;cursus=191157750&amp;collegejaar=2022&amp;taal=en" TargetMode="External"/><Relationship Id="rId136" Type="http://schemas.openxmlformats.org/officeDocument/2006/relationships/hyperlink" Target="https://osiris.utwente.nl/student/OnderwijsCatalogusSelect.do?selectie=cursus&amp;cursus=191154340&amp;collegejaar=2021&amp;taal=en" TargetMode="External"/><Relationship Id="rId157" Type="http://schemas.openxmlformats.org/officeDocument/2006/relationships/hyperlink" Target="https://osiris.utwente.nl/student/OnderwijsCatalogusSelect.do?selectie=cursus&amp;cursus=202200107&amp;collegejaar=2022&amp;taal=en" TargetMode="External"/><Relationship Id="rId178" Type="http://schemas.openxmlformats.org/officeDocument/2006/relationships/hyperlink" Target="https://osiris.utwente.nl/student/OnderwijsCatalogusSelect.do?selectie=cursus&amp;cursus=202000244&amp;collegejaar=2021&amp;taal=en" TargetMode="External"/><Relationship Id="rId61" Type="http://schemas.openxmlformats.org/officeDocument/2006/relationships/hyperlink" Target="https://osiris.utwente.nl/student/OnderwijsCatalogusSelect.do?selectie=cursus&amp;cursus=201900037&amp;collegejaar=2021&amp;taal=en" TargetMode="External"/><Relationship Id="rId82" Type="http://schemas.openxmlformats.org/officeDocument/2006/relationships/hyperlink" Target="https://osiris.utwente.nl/student/OnderwijsCatalogusSelect.do?selectie=cursus&amp;cursus=202000035&amp;collegejaar=2021&amp;taal=en" TargetMode="External"/><Relationship Id="rId152" Type="http://schemas.openxmlformats.org/officeDocument/2006/relationships/hyperlink" Target="https://osiris.utwente.nl/student/OnderwijsCatalogusSelect.do?selectie=cursus&amp;cursus=191155730&amp;collegejaar=2021&amp;taal=en" TargetMode="External"/><Relationship Id="rId173" Type="http://schemas.openxmlformats.org/officeDocument/2006/relationships/hyperlink" Target="https://osiris.utwente.nl/student/OnderwijsCatalogusSelect.do?selectie=cursus&amp;cursus=191124310&amp;collegejaar=2022&amp;taal=en" TargetMode="External"/><Relationship Id="rId19" Type="http://schemas.openxmlformats.org/officeDocument/2006/relationships/hyperlink" Target="https://osiris.utwente.nl/student/OnderwijsCatalogusSelect.do?selectie=cursus&amp;cursus=191154731&amp;collegejaar=2021&amp;taal=en" TargetMode="External"/><Relationship Id="rId14" Type="http://schemas.openxmlformats.org/officeDocument/2006/relationships/hyperlink" Target="https://osiris.utwente.nl/student/OnderwijsCatalogusSelect.do?selectie=cursus&amp;cursus=201000159&amp;collegejaar=2022&amp;taal=en" TargetMode="External"/><Relationship Id="rId30" Type="http://schemas.openxmlformats.org/officeDocument/2006/relationships/hyperlink" Target="https://osiris.utwente.nl/student/OnderwijsCatalogusSelect.do?selectie=cursus&amp;cursus=202200111&amp;collegejaar=2022&amp;taal=en" TargetMode="External"/><Relationship Id="rId35" Type="http://schemas.openxmlformats.org/officeDocument/2006/relationships/hyperlink" Target="https://osiris.utwente.nl/student/OnderwijsCatalogusSelect.do?selectie=cursus&amp;cursus=191121720&amp;collegejaar=2022&amp;taal=en" TargetMode="External"/><Relationship Id="rId56" Type="http://schemas.openxmlformats.org/officeDocument/2006/relationships/hyperlink" Target="https://osiris.utwente.nl/student/OnderwijsCatalogusSelect.do?selectie=cursus&amp;cursus=201900074&amp;collegejaar=2022&amp;taal=en" TargetMode="External"/><Relationship Id="rId77" Type="http://schemas.openxmlformats.org/officeDocument/2006/relationships/hyperlink" Target="https://osiris.utwente.nl/student/OnderwijsCatalogusSelect.do?selectie=cursus&amp;cursus=202000039&amp;collegejaar=2021&amp;taal=en" TargetMode="External"/><Relationship Id="rId100" Type="http://schemas.openxmlformats.org/officeDocument/2006/relationships/hyperlink" Target="https://osiris.utwente.nl/student/OnderwijsCatalogusSelect.do?selectie=cursus&amp;cursus=202200100&amp;collegejaar=2022&amp;taal=en" TargetMode="External"/><Relationship Id="rId105" Type="http://schemas.openxmlformats.org/officeDocument/2006/relationships/hyperlink" Target="https://osiris.utwente.nl/student/OnderwijsCatalogusSelect.do?selectie=cursus&amp;cursus=191820210&amp;collegejaar=2022&amp;taal=en" TargetMode="External"/><Relationship Id="rId126" Type="http://schemas.openxmlformats.org/officeDocument/2006/relationships/hyperlink" Target="https://osiris.utwente.nl/student/OnderwijsCatalogusSelect.do?selectie=cursus&amp;cursus=202100228&amp;collegejaar=2021&amp;taal=en" TargetMode="External"/><Relationship Id="rId147" Type="http://schemas.openxmlformats.org/officeDocument/2006/relationships/hyperlink" Target="https://osiris.utwente.nl/student/OnderwijsCatalogusSelect.do?selectie=cursus&amp;cursus=201500024&amp;collegejaar=2022&amp;taal=en" TargetMode="External"/><Relationship Id="rId168" Type="http://schemas.openxmlformats.org/officeDocument/2006/relationships/hyperlink" Target="https://osiris.utwente.nl/student/OnderwijsCatalogusSelect.do?selectie=cursus&amp;cursus=201900074&amp;collegejaar=2022&amp;taal=en" TargetMode="External"/><Relationship Id="rId8" Type="http://schemas.openxmlformats.org/officeDocument/2006/relationships/hyperlink" Target="https://osiris.utwente.nl/student/OnderwijsCatalogusSelect.do?selectie=cursus&amp;cursus=201700042&amp;collegejaar=2022&amp;taal=en" TargetMode="External"/><Relationship Id="rId51" Type="http://schemas.openxmlformats.org/officeDocument/2006/relationships/hyperlink" Target="https://osiris.utwente.nl/student/OnderwijsCatalogusSelect.do?selectie=cursus&amp;cursus=191137400&amp;collegejaar=2022&amp;taal=en" TargetMode="External"/><Relationship Id="rId72" Type="http://schemas.openxmlformats.org/officeDocument/2006/relationships/hyperlink" Target="https://osiris.utwente.nl/student/OnderwijsCatalogusSelect.do?selectie=cursus&amp;cursus=201600101&amp;collegejaar=2021&amp;taal=en" TargetMode="External"/><Relationship Id="rId93" Type="http://schemas.openxmlformats.org/officeDocument/2006/relationships/hyperlink" Target="https://osiris.utwente.nl/student/OnderwijsCatalogusSelect.do?selectie=cursus&amp;cursus=202100226&amp;collegejaar=2021&amp;taal=en" TargetMode="External"/><Relationship Id="rId98" Type="http://schemas.openxmlformats.org/officeDocument/2006/relationships/hyperlink" Target="https://osiris.utwente.nl/student/OnderwijsCatalogusSelect.do?selectie=cursus&amp;cursus=191531830&amp;collegejaar=2021&amp;taal=en" TargetMode="External"/><Relationship Id="rId121" Type="http://schemas.openxmlformats.org/officeDocument/2006/relationships/hyperlink" Target="https://osiris.utwente.nl/student/OnderwijsCatalogusSelect.do?selectie=cursus&amp;cursus=201900037&amp;collegejaar=2021&amp;taal=en" TargetMode="External"/><Relationship Id="rId142" Type="http://schemas.openxmlformats.org/officeDocument/2006/relationships/hyperlink" Target="https://osiris.utwente.nl/student/OnderwijsCatalogusSelect.do?selectie=cursus&amp;cursus=202000245&amp;collegejaar=2022&amp;taal=en" TargetMode="External"/><Relationship Id="rId163" Type="http://schemas.openxmlformats.org/officeDocument/2006/relationships/hyperlink" Target="https://osiris.utwente.nl/student/OnderwijsCatalogusSelect.do?selectie=cursus&amp;cursus=201200133&amp;collegejaar=2021&amp;taal=en" TargetMode="External"/><Relationship Id="rId3" Type="http://schemas.openxmlformats.org/officeDocument/2006/relationships/hyperlink" Target="https://osiris.utwente.nl/student/OnderwijsCatalogusSelect.do?selectie=cursus&amp;cursus=191121710&amp;collegejaar=2022&amp;taal=en" TargetMode="External"/><Relationship Id="rId25" Type="http://schemas.openxmlformats.org/officeDocument/2006/relationships/hyperlink" Target="https://osiris.utwente.nl/student/OnderwijsCatalogusSelect.do?selectie=cursus&amp;cursus=201900074&amp;collegejaar=2022&amp;taal=en" TargetMode="External"/><Relationship Id="rId46" Type="http://schemas.openxmlformats.org/officeDocument/2006/relationships/hyperlink" Target="https://osiris.utwente.nl/student/OnderwijsCatalogusSelect.do?selectie=cursus&amp;cursus=201900074&amp;collegejaar=2022&amp;taal=en" TargetMode="External"/><Relationship Id="rId67" Type="http://schemas.openxmlformats.org/officeDocument/2006/relationships/hyperlink" Target="https://osiris.utwente.nl/student/OnderwijsCatalogusSelect.do?selectie=cursus&amp;cursus=201900097&amp;collegejaar=2021&amp;taal=en" TargetMode="External"/><Relationship Id="rId116" Type="http://schemas.openxmlformats.org/officeDocument/2006/relationships/hyperlink" Target="https://osiris.utwente.nl/student/OnderwijsCatalogusSelect.do?selectie=cursus&amp;cursus=202100080&amp;collegejaar=2021&amp;taal=en" TargetMode="External"/><Relationship Id="rId137" Type="http://schemas.openxmlformats.org/officeDocument/2006/relationships/hyperlink" Target="https://osiris.utwente.nl/student/OnderwijsCatalogusSelect.do?selectie=cursus&amp;cursus=201300155&amp;collegejaar=2021&amp;taal=en" TargetMode="External"/><Relationship Id="rId158" Type="http://schemas.openxmlformats.org/officeDocument/2006/relationships/hyperlink" Target="https://osiris.utwente.nl/student/OnderwijsCatalogusSelect.do?selectie=cursus&amp;cursus=202001409&amp;collegejaar=2021&amp;taal=en" TargetMode="External"/><Relationship Id="rId20" Type="http://schemas.openxmlformats.org/officeDocument/2006/relationships/hyperlink" Target="https://osiris.utwente.nl/student/OnderwijsCatalogusSelect.do?selectie=cursus&amp;cursus=201600019&amp;collegejaar=2022&amp;taal=en" TargetMode="External"/><Relationship Id="rId41" Type="http://schemas.openxmlformats.org/officeDocument/2006/relationships/hyperlink" Target="https://osiris.utwente.nl/student/OnderwijsCatalogusSelect.do?selectie=cursus&amp;cursus=201400044&amp;collegejaar=2022&amp;taal=en" TargetMode="External"/><Relationship Id="rId62" Type="http://schemas.openxmlformats.org/officeDocument/2006/relationships/hyperlink" Target="https://osiris.utwente.nl/student/OnderwijsCatalogusSelect.do?selectie=cursus&amp;cursus=201900091&amp;collegejaar=2022&amp;taal=en" TargetMode="External"/><Relationship Id="rId83" Type="http://schemas.openxmlformats.org/officeDocument/2006/relationships/hyperlink" Target="https://osiris.utwente.nl/student/OnderwijsCatalogusSelect.do?selectie=cursus&amp;cursus=202000033&amp;collegejaar=2021&amp;taal=en" TargetMode="External"/><Relationship Id="rId88" Type="http://schemas.openxmlformats.org/officeDocument/2006/relationships/hyperlink" Target="https://osiris.utwente.nl/student/OnderwijsCatalogusSelect.do?selectie=cursus&amp;cursus=201400042&amp;collegejaar=2021&amp;taal=en" TargetMode="External"/><Relationship Id="rId111" Type="http://schemas.openxmlformats.org/officeDocument/2006/relationships/hyperlink" Target="https://osiris.utwente.nl/student/OnderwijsCatalogusSelect.do?selectie=cursus&amp;cursus=192850730&amp;collegejaar=2022&amp;taal=en" TargetMode="External"/><Relationship Id="rId132" Type="http://schemas.openxmlformats.org/officeDocument/2006/relationships/hyperlink" Target="https://osiris.utwente.nl/student/OnderwijsCatalogusSelect.do?selectie=cursus&amp;cursus=201400037&amp;collegejaar=2021&amp;taal=en" TargetMode="External"/><Relationship Id="rId153" Type="http://schemas.openxmlformats.org/officeDocument/2006/relationships/hyperlink" Target="https://osiris.utwente.nl/student/OnderwijsCatalogusSelect.do?selectie=cursus&amp;cursus=201600327&amp;collegejaar=2021&amp;taal=en" TargetMode="External"/><Relationship Id="rId174" Type="http://schemas.openxmlformats.org/officeDocument/2006/relationships/hyperlink" Target="https://osiris.utwente.nl/student/OnderwijsCatalogusSelect.do?selectie=cursus&amp;cursus=202001436&amp;collegejaar=2021&amp;taal=en" TargetMode="External"/><Relationship Id="rId179" Type="http://schemas.openxmlformats.org/officeDocument/2006/relationships/hyperlink" Target="https://osiris.utwente.nl/student/OnderwijsCatalogusSelect.do?selectie=cursus&amp;cursus=201000201&amp;collegejaar=2021&amp;taal=en" TargetMode="External"/><Relationship Id="rId15" Type="http://schemas.openxmlformats.org/officeDocument/2006/relationships/hyperlink" Target="https://osiris.utwente.nl/student/OnderwijsCatalogusSelect.do?selectie=cursus&amp;cursus=191121710&amp;collegejaar=2022&amp;taal=en" TargetMode="External"/><Relationship Id="rId36" Type="http://schemas.openxmlformats.org/officeDocument/2006/relationships/hyperlink" Target="https://osiris.utwente.nl/student/OnderwijsCatalogusSelect.do?selectie=cursus&amp;cursus=201900037&amp;collegejaar=2021&amp;taal=en" TargetMode="External"/><Relationship Id="rId57" Type="http://schemas.openxmlformats.org/officeDocument/2006/relationships/hyperlink" Target="https://osiris.utwente.nl/student/OnderwijsCatalogusSelect.do?selectie=cursus&amp;cursus=191157750&amp;collegejaar=2022&amp;taal=en" TargetMode="External"/><Relationship Id="rId106" Type="http://schemas.openxmlformats.org/officeDocument/2006/relationships/hyperlink" Target="https://osiris.utwente.nl/student/OnderwijsCatalogusSelect.do?selectie=cursus&amp;cursus=201800003&amp;collegejaar=2022&amp;taal=en" TargetMode="External"/><Relationship Id="rId127" Type="http://schemas.openxmlformats.org/officeDocument/2006/relationships/hyperlink" Target="https://osiris.utwente.nl/student/OnderwijsCatalogusSelect.do?selectie=cursus&amp;cursus=201800371&amp;collegejaar=2021&amp;taal=en" TargetMode="External"/><Relationship Id="rId10" Type="http://schemas.openxmlformats.org/officeDocument/2006/relationships/hyperlink" Target="https://osiris.utwente.nl/student/OnderwijsCatalogusSelect.do?selectie=cursus&amp;cursus=201400103&amp;collegejaar=2022&amp;taal=en" TargetMode="External"/><Relationship Id="rId31" Type="http://schemas.openxmlformats.org/officeDocument/2006/relationships/hyperlink" Target="https://osiris.utwente.nl/student/OnderwijsCatalogusSelect.do?selectie=cursus&amp;cursus=191141700&amp;collegejaar=2022&amp;taal=en" TargetMode="External"/><Relationship Id="rId52" Type="http://schemas.openxmlformats.org/officeDocument/2006/relationships/hyperlink" Target="https://osiris.utwente.nl/student/OnderwijsCatalogusSelect.do?selectie=cursus&amp;cursus=201900091&amp;collegejaar=2022&amp;taal=en" TargetMode="External"/><Relationship Id="rId73" Type="http://schemas.openxmlformats.org/officeDocument/2006/relationships/hyperlink" Target="https://osiris.utwente.nl/student/OnderwijsCatalogusSelect.do?selectie=cursus&amp;cursus=191141700&amp;collegejaar=2022&amp;taal=en" TargetMode="External"/><Relationship Id="rId78" Type="http://schemas.openxmlformats.org/officeDocument/2006/relationships/hyperlink" Target="https://osiris.utwente.nl/student/OnderwijsCatalogusSelect.do?selectie=cursus&amp;cursus=202000037&amp;collegejaar=2022&amp;taal=en" TargetMode="External"/><Relationship Id="rId94" Type="http://schemas.openxmlformats.org/officeDocument/2006/relationships/hyperlink" Target="https://osiris.utwente.nl/student/OnderwijsCatalogusSelect.do?selectie=cursus&amp;cursus=201900037&amp;collegejaar=2021&amp;taal=en" TargetMode="External"/><Relationship Id="rId99" Type="http://schemas.openxmlformats.org/officeDocument/2006/relationships/hyperlink" Target="https://osiris.utwente.nl/student/OnderwijsCatalogusSelect.do?selectie=cursus&amp;cursus=191155710&amp;collegejaar=2021&amp;taal=en" TargetMode="External"/><Relationship Id="rId101" Type="http://schemas.openxmlformats.org/officeDocument/2006/relationships/hyperlink" Target="https://osiris.utwente.nl/student/OnderwijsCatalogusSelect.do?selectie=cursus&amp;cursus=191820120&amp;collegejaar=2021&amp;taal=en" TargetMode="External"/><Relationship Id="rId122" Type="http://schemas.openxmlformats.org/officeDocument/2006/relationships/hyperlink" Target="https://osiris.utwente.nl/student/OnderwijsCatalogusSelect.do?selectie=cursus&amp;cursus=202200127&amp;collegejaar=2022&amp;taal=en" TargetMode="External"/><Relationship Id="rId143" Type="http://schemas.openxmlformats.org/officeDocument/2006/relationships/hyperlink" Target="https://osiris.utwente.nl/student/OnderwijsCatalogusSelect.do?selectie=cursus&amp;cursus=202001436&amp;collegejaar=2021&amp;taal=en" TargetMode="External"/><Relationship Id="rId148" Type="http://schemas.openxmlformats.org/officeDocument/2006/relationships/hyperlink" Target="https://osiris.utwente.nl/student/OnderwijsCatalogusSelect.do?selectie=cursus&amp;cursus=201900091&amp;collegejaar=2022&amp;taal=en" TargetMode="External"/><Relationship Id="rId164" Type="http://schemas.openxmlformats.org/officeDocument/2006/relationships/hyperlink" Target="https://osiris.utwente.nl/student/OnderwijsCatalogusSelect.do?selectie=cursus&amp;cursus=201800034&amp;collegejaar=2022&amp;taal=en" TargetMode="External"/><Relationship Id="rId169" Type="http://schemas.openxmlformats.org/officeDocument/2006/relationships/hyperlink" Target="https://osiris.utwente.nl/student/OnderwijsCatalogusSelect.do?selectie=cursus&amp;cursus=191150480&amp;collegejaar=2021&amp;taal=en"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utwente.nl/en/me/master_programme/programme-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P20"/>
  <sheetViews>
    <sheetView workbookViewId="0">
      <selection activeCell="B18" sqref="B18:D18"/>
    </sheetView>
  </sheetViews>
  <sheetFormatPr defaultRowHeight="15" x14ac:dyDescent="0.25"/>
  <sheetData>
    <row r="1" spans="1:16" x14ac:dyDescent="0.25">
      <c r="A1" s="232"/>
      <c r="B1" s="232"/>
      <c r="C1" s="232"/>
      <c r="D1" s="232"/>
      <c r="E1" s="232"/>
      <c r="F1" s="232"/>
      <c r="G1" s="232"/>
      <c r="H1" s="232"/>
      <c r="I1" s="232"/>
      <c r="J1" s="232"/>
      <c r="K1" s="232"/>
      <c r="L1" s="232"/>
      <c r="M1" s="232"/>
      <c r="N1" s="232"/>
      <c r="O1" s="232"/>
      <c r="P1" s="232"/>
    </row>
    <row r="2" spans="1:16" x14ac:dyDescent="0.25">
      <c r="A2" s="232"/>
      <c r="B2" s="237" t="s">
        <v>207</v>
      </c>
      <c r="C2" s="237"/>
      <c r="D2" s="237"/>
      <c r="E2" s="237"/>
      <c r="F2" s="237"/>
      <c r="G2" s="237"/>
      <c r="H2" s="237"/>
      <c r="I2" s="237"/>
      <c r="J2" s="237"/>
      <c r="K2" s="237"/>
      <c r="L2" s="237"/>
      <c r="M2" s="237"/>
      <c r="N2" s="237"/>
      <c r="O2" s="237"/>
      <c r="P2" s="232"/>
    </row>
    <row r="3" spans="1:16" x14ac:dyDescent="0.25">
      <c r="A3" s="232"/>
      <c r="B3" s="232"/>
      <c r="C3" s="232"/>
      <c r="D3" s="232"/>
      <c r="E3" s="232"/>
      <c r="F3" s="232"/>
      <c r="G3" s="232"/>
      <c r="H3" s="232"/>
      <c r="I3" s="232"/>
      <c r="J3" s="232"/>
      <c r="K3" s="232"/>
      <c r="L3" s="232"/>
      <c r="M3" s="232"/>
      <c r="N3" s="232"/>
      <c r="O3" s="232"/>
      <c r="P3" s="232"/>
    </row>
    <row r="4" spans="1:16" x14ac:dyDescent="0.25">
      <c r="A4" s="232"/>
      <c r="B4" s="233" t="s">
        <v>208</v>
      </c>
      <c r="C4" s="232" t="s">
        <v>209</v>
      </c>
      <c r="D4" s="232"/>
      <c r="E4" s="232"/>
      <c r="F4" s="232"/>
      <c r="G4" s="232"/>
      <c r="H4" s="232"/>
      <c r="I4" s="232"/>
      <c r="J4" s="232"/>
      <c r="K4" s="232"/>
      <c r="L4" s="232"/>
      <c r="M4" s="232"/>
      <c r="N4" s="232"/>
      <c r="O4" s="232"/>
      <c r="P4" s="232"/>
    </row>
    <row r="5" spans="1:16" x14ac:dyDescent="0.25">
      <c r="A5" s="232"/>
      <c r="B5" s="233" t="s">
        <v>210</v>
      </c>
      <c r="C5" s="232" t="s">
        <v>211</v>
      </c>
      <c r="D5" s="232"/>
      <c r="E5" s="232"/>
      <c r="F5" s="232"/>
      <c r="G5" s="232"/>
      <c r="H5" s="232"/>
      <c r="I5" s="232"/>
      <c r="J5" s="232"/>
      <c r="K5" s="232"/>
      <c r="L5" s="232"/>
      <c r="M5" s="232"/>
      <c r="N5" s="232"/>
      <c r="O5" s="232"/>
      <c r="P5" s="232"/>
    </row>
    <row r="6" spans="1:16" x14ac:dyDescent="0.25">
      <c r="A6" s="232"/>
      <c r="B6" s="232"/>
      <c r="C6" s="232"/>
      <c r="D6" s="232"/>
      <c r="E6" s="232"/>
      <c r="F6" s="232"/>
      <c r="G6" s="232"/>
      <c r="H6" s="232"/>
      <c r="I6" s="232"/>
      <c r="J6" s="232"/>
      <c r="K6" s="232"/>
      <c r="L6" s="232"/>
      <c r="M6" s="232"/>
      <c r="N6" s="232"/>
      <c r="O6" s="232"/>
      <c r="P6" s="232"/>
    </row>
    <row r="7" spans="1:16" s="231" customFormat="1" x14ac:dyDescent="0.25">
      <c r="A7" s="234"/>
      <c r="B7" s="238" t="s">
        <v>213</v>
      </c>
      <c r="C7" s="238"/>
      <c r="D7" s="238"/>
      <c r="E7" s="238"/>
      <c r="F7" s="238"/>
      <c r="G7" s="238"/>
      <c r="H7" s="238"/>
      <c r="I7" s="238"/>
      <c r="J7" s="238"/>
      <c r="K7" s="238"/>
      <c r="L7" s="238"/>
      <c r="M7" s="238"/>
      <c r="N7" s="238"/>
      <c r="O7" s="238"/>
      <c r="P7" s="234"/>
    </row>
    <row r="8" spans="1:16" s="231" customFormat="1" ht="45.75" customHeight="1" x14ac:dyDescent="0.25">
      <c r="A8" s="234"/>
      <c r="B8" s="239" t="s">
        <v>214</v>
      </c>
      <c r="C8" s="239"/>
      <c r="D8" s="239"/>
      <c r="E8" s="239"/>
      <c r="F8" s="239"/>
      <c r="G8" s="239"/>
      <c r="H8" s="239"/>
      <c r="I8" s="239"/>
      <c r="J8" s="239"/>
      <c r="K8" s="239"/>
      <c r="L8" s="239"/>
      <c r="M8" s="239"/>
      <c r="N8" s="239"/>
      <c r="O8" s="239"/>
      <c r="P8" s="234"/>
    </row>
    <row r="9" spans="1:16" s="231" customFormat="1" x14ac:dyDescent="0.25">
      <c r="A9" s="234"/>
      <c r="B9" s="234"/>
      <c r="C9" s="234"/>
      <c r="D9" s="234"/>
      <c r="E9" s="234"/>
      <c r="F9" s="234"/>
      <c r="G9" s="234"/>
      <c r="H9" s="234"/>
      <c r="I9" s="234"/>
      <c r="J9" s="234"/>
      <c r="K9" s="234"/>
      <c r="L9" s="234"/>
      <c r="M9" s="234"/>
      <c r="N9" s="234"/>
      <c r="O9" s="234"/>
      <c r="P9" s="234"/>
    </row>
    <row r="10" spans="1:16" s="231" customFormat="1" x14ac:dyDescent="0.25">
      <c r="A10" s="234"/>
      <c r="B10" s="238" t="s">
        <v>212</v>
      </c>
      <c r="C10" s="238"/>
      <c r="D10" s="238"/>
      <c r="E10" s="238"/>
      <c r="F10" s="238"/>
      <c r="G10" s="238"/>
      <c r="H10" s="238"/>
      <c r="I10" s="238"/>
      <c r="J10" s="238"/>
      <c r="K10" s="238"/>
      <c r="L10" s="238"/>
      <c r="M10" s="238"/>
      <c r="N10" s="238"/>
      <c r="O10" s="238"/>
      <c r="P10" s="234"/>
    </row>
    <row r="11" spans="1:16" s="231" customFormat="1" ht="181.5" customHeight="1" x14ac:dyDescent="0.25">
      <c r="A11" s="234"/>
      <c r="B11" s="239" t="s">
        <v>215</v>
      </c>
      <c r="C11" s="239"/>
      <c r="D11" s="239"/>
      <c r="E11" s="239"/>
      <c r="F11" s="239"/>
      <c r="G11" s="239"/>
      <c r="H11" s="239"/>
      <c r="I11" s="239"/>
      <c r="J11" s="239"/>
      <c r="K11" s="239"/>
      <c r="L11" s="239"/>
      <c r="M11" s="239"/>
      <c r="N11" s="239"/>
      <c r="O11" s="239"/>
      <c r="P11" s="234"/>
    </row>
    <row r="12" spans="1:16" s="231" customFormat="1" x14ac:dyDescent="0.25">
      <c r="A12" s="234"/>
      <c r="B12" s="234"/>
      <c r="C12" s="234"/>
      <c r="D12" s="234"/>
      <c r="E12" s="234"/>
      <c r="F12" s="234"/>
      <c r="G12" s="234"/>
      <c r="H12" s="234"/>
      <c r="I12" s="234"/>
      <c r="J12" s="234"/>
      <c r="K12" s="234"/>
      <c r="L12" s="234"/>
      <c r="M12" s="234"/>
      <c r="N12" s="234"/>
      <c r="O12" s="234"/>
      <c r="P12" s="234"/>
    </row>
    <row r="13" spans="1:16" x14ac:dyDescent="0.25">
      <c r="A13" s="232"/>
      <c r="B13" s="236" t="s">
        <v>216</v>
      </c>
      <c r="C13" s="236"/>
      <c r="D13" s="236"/>
      <c r="E13" s="236"/>
      <c r="F13" s="236"/>
      <c r="G13" s="236"/>
      <c r="H13" s="236"/>
      <c r="I13" s="236"/>
      <c r="J13" s="236"/>
      <c r="K13" s="236"/>
      <c r="L13" s="236"/>
      <c r="M13" s="236"/>
      <c r="N13" s="236"/>
      <c r="O13" s="236"/>
      <c r="P13" s="232"/>
    </row>
    <row r="14" spans="1:16" ht="106.5" customHeight="1" x14ac:dyDescent="0.25">
      <c r="A14" s="232"/>
      <c r="B14" s="239" t="s">
        <v>217</v>
      </c>
      <c r="C14" s="241"/>
      <c r="D14" s="241"/>
      <c r="E14" s="241"/>
      <c r="F14" s="241"/>
      <c r="G14" s="241"/>
      <c r="H14" s="241"/>
      <c r="I14" s="241"/>
      <c r="J14" s="241"/>
      <c r="K14" s="241"/>
      <c r="L14" s="241"/>
      <c r="M14" s="241"/>
      <c r="N14" s="241"/>
      <c r="O14" s="241"/>
      <c r="P14" s="232"/>
    </row>
    <row r="15" spans="1:16" x14ac:dyDescent="0.25">
      <c r="A15" s="232"/>
      <c r="B15" s="234"/>
      <c r="C15" s="232"/>
      <c r="D15" s="232"/>
      <c r="E15" s="232"/>
      <c r="F15" s="232"/>
      <c r="G15" s="232"/>
      <c r="H15" s="232"/>
      <c r="I15" s="232"/>
      <c r="J15" s="232"/>
      <c r="K15" s="232"/>
      <c r="L15" s="232"/>
      <c r="M15" s="232"/>
      <c r="N15" s="232"/>
      <c r="O15" s="232"/>
      <c r="P15" s="232"/>
    </row>
    <row r="16" spans="1:16" ht="15" customHeight="1" x14ac:dyDescent="0.25">
      <c r="A16" s="232"/>
      <c r="B16" s="238" t="s">
        <v>218</v>
      </c>
      <c r="C16" s="238"/>
      <c r="D16" s="238"/>
      <c r="E16" s="238"/>
      <c r="F16" s="238"/>
      <c r="G16" s="238"/>
      <c r="H16" s="238"/>
      <c r="I16" s="238"/>
      <c r="J16" s="238"/>
      <c r="K16" s="238"/>
      <c r="L16" s="238"/>
      <c r="M16" s="238"/>
      <c r="N16" s="238"/>
      <c r="O16" s="238"/>
      <c r="P16" s="232"/>
    </row>
    <row r="17" spans="1:16" ht="47.25" customHeight="1" x14ac:dyDescent="0.25">
      <c r="A17" s="232"/>
      <c r="B17" s="239" t="s">
        <v>219</v>
      </c>
      <c r="C17" s="239"/>
      <c r="D17" s="239"/>
      <c r="E17" s="239"/>
      <c r="F17" s="239"/>
      <c r="G17" s="239"/>
      <c r="H17" s="239"/>
      <c r="I17" s="239"/>
      <c r="J17" s="239"/>
      <c r="K17" s="239"/>
      <c r="L17" s="239"/>
      <c r="M17" s="239"/>
      <c r="N17" s="239"/>
      <c r="O17" s="239"/>
      <c r="P17" s="232"/>
    </row>
    <row r="18" spans="1:16" x14ac:dyDescent="0.25">
      <c r="A18" s="232"/>
      <c r="B18" s="240" t="s">
        <v>220</v>
      </c>
      <c r="C18" s="240"/>
      <c r="D18" s="240"/>
      <c r="E18" s="235"/>
      <c r="F18" s="232"/>
      <c r="G18" s="232"/>
      <c r="H18" s="232"/>
      <c r="I18" s="232"/>
      <c r="J18" s="232"/>
      <c r="K18" s="232"/>
      <c r="L18" s="232"/>
      <c r="M18" s="232"/>
      <c r="N18" s="232"/>
      <c r="O18" s="232"/>
      <c r="P18" s="232"/>
    </row>
    <row r="19" spans="1:16" x14ac:dyDescent="0.25">
      <c r="A19" s="232"/>
      <c r="B19" s="240" t="s">
        <v>222</v>
      </c>
      <c r="C19" s="240"/>
      <c r="D19" s="240"/>
      <c r="E19" s="235"/>
      <c r="F19" s="232"/>
      <c r="G19" s="232"/>
      <c r="H19" s="232"/>
      <c r="I19" s="232"/>
      <c r="J19" s="232"/>
      <c r="K19" s="232"/>
      <c r="L19" s="232"/>
      <c r="M19" s="232"/>
      <c r="N19" s="232"/>
      <c r="O19" s="232"/>
      <c r="P19" s="232"/>
    </row>
    <row r="20" spans="1:16" x14ac:dyDescent="0.25">
      <c r="A20" s="232"/>
      <c r="B20" s="232"/>
      <c r="C20" s="232"/>
      <c r="D20" s="232"/>
      <c r="E20" s="232"/>
      <c r="F20" s="232"/>
      <c r="G20" s="232"/>
      <c r="H20" s="232"/>
      <c r="I20" s="232"/>
      <c r="J20" s="232"/>
      <c r="K20" s="232"/>
      <c r="L20" s="232"/>
      <c r="M20" s="232"/>
      <c r="N20" s="232"/>
      <c r="O20" s="232"/>
      <c r="P20" s="232"/>
    </row>
  </sheetData>
  <sheetProtection algorithmName="SHA-512" hashValue="QzaBzNAlSGXt7vdXwU5bBqT/nwZNYY+twFgNDathpFR2P6j3PGNvg6kB63E2+VFiUirnyk0GIjMUDAIVICswcg==" saltValue="Z2eLhd7y8sJeZ1D2pvs78w==" spinCount="100000" sheet="1" objects="1" scenarios="1" selectLockedCells="1"/>
  <mergeCells count="11">
    <mergeCell ref="B18:D18"/>
    <mergeCell ref="B19:D19"/>
    <mergeCell ref="B14:O14"/>
    <mergeCell ref="B16:O16"/>
    <mergeCell ref="B17:O17"/>
    <mergeCell ref="B13:O13"/>
    <mergeCell ref="B2:O2"/>
    <mergeCell ref="B7:O7"/>
    <mergeCell ref="B8:O8"/>
    <mergeCell ref="B10:O10"/>
    <mergeCell ref="B11:O11"/>
  </mergeCells>
  <hyperlinks>
    <hyperlink ref="B18" r:id="rId1" display="Signing a document in Excel:" xr:uid="{00000000-0004-0000-0000-000000000000}"/>
    <hyperlink ref="B19" r:id="rId2" display="Signing a document in PDF: " xr:uid="{00000000-0004-0000-0000-000001000000}"/>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107"/>
  <sheetViews>
    <sheetView topLeftCell="A55" zoomScale="90" zoomScaleNormal="90" workbookViewId="0">
      <selection activeCell="G91" sqref="G91"/>
    </sheetView>
  </sheetViews>
  <sheetFormatPr defaultColWidth="9.140625" defaultRowHeight="14.25" x14ac:dyDescent="0.25"/>
  <cols>
    <col min="1" max="1" width="12.42578125" style="17" customWidth="1"/>
    <col min="2" max="2" width="44.7109375" style="17" customWidth="1"/>
    <col min="3" max="3" width="3.85546875" style="17" customWidth="1"/>
    <col min="4" max="4" width="8.42578125" style="17" customWidth="1"/>
    <col min="5" max="5" width="4.7109375" style="17" customWidth="1"/>
    <col min="6" max="6" width="12.42578125" style="17" customWidth="1"/>
    <col min="7" max="7" width="44.7109375" style="17" customWidth="1"/>
    <col min="8" max="8" width="4" style="17" customWidth="1"/>
    <col min="9" max="9" width="8.5703125" style="17" customWidth="1"/>
    <col min="10" max="10" width="4.7109375" style="17" customWidth="1"/>
    <col min="11" max="11" width="12.5703125" style="17" customWidth="1"/>
    <col min="12" max="12" width="44.7109375" style="17" customWidth="1"/>
    <col min="13" max="13" width="4.140625" style="17" customWidth="1"/>
    <col min="14" max="14" width="8.42578125" style="17" customWidth="1"/>
    <col min="15" max="15" width="3" style="17" customWidth="1"/>
    <col min="16" max="16" width="51.28515625" style="17" bestFit="1" customWidth="1"/>
    <col min="17" max="17" width="8.140625" style="17" customWidth="1"/>
    <col min="18" max="18" width="18.28515625" style="17" hidden="1" customWidth="1"/>
    <col min="19" max="16384" width="9.140625" style="17"/>
  </cols>
  <sheetData>
    <row r="1" spans="1:18" ht="15.75" thickBot="1" x14ac:dyDescent="0.3">
      <c r="A1" s="288" t="s">
        <v>153</v>
      </c>
      <c r="B1" s="289"/>
      <c r="C1" s="289"/>
      <c r="D1" s="289"/>
      <c r="E1" s="289"/>
      <c r="F1" s="289"/>
      <c r="G1" s="289"/>
      <c r="H1" s="289"/>
      <c r="I1" s="289"/>
      <c r="J1" s="289"/>
      <c r="K1" s="289"/>
      <c r="L1" s="289"/>
      <c r="M1" s="289"/>
      <c r="N1" s="290"/>
    </row>
    <row r="2" spans="1:18" ht="12" customHeight="1" thickBot="1" x14ac:dyDescent="0.3"/>
    <row r="3" spans="1:18" ht="21.6" customHeight="1" thickBot="1" x14ac:dyDescent="0.3">
      <c r="A3" s="288" t="s">
        <v>154</v>
      </c>
      <c r="B3" s="289"/>
      <c r="C3" s="289"/>
      <c r="D3" s="289"/>
      <c r="E3" s="289"/>
      <c r="F3" s="289"/>
      <c r="G3" s="289"/>
      <c r="H3" s="289"/>
      <c r="I3" s="289"/>
      <c r="J3" s="291"/>
      <c r="K3" s="289"/>
      <c r="L3" s="289"/>
      <c r="M3" s="289"/>
      <c r="N3" s="290"/>
    </row>
    <row r="4" spans="1:18" ht="14.25" customHeight="1" x14ac:dyDescent="0.25">
      <c r="A4" s="292" t="s">
        <v>155</v>
      </c>
      <c r="B4" s="293"/>
      <c r="C4" s="293"/>
      <c r="D4" s="294"/>
      <c r="E4" s="91"/>
      <c r="F4" s="298" t="s">
        <v>156</v>
      </c>
      <c r="G4" s="299"/>
      <c r="H4" s="299"/>
      <c r="I4" s="300"/>
      <c r="J4" s="160"/>
      <c r="K4" s="304" t="s">
        <v>157</v>
      </c>
      <c r="L4" s="305"/>
      <c r="M4" s="305"/>
      <c r="N4" s="306"/>
      <c r="P4" s="160"/>
      <c r="Q4" s="160"/>
      <c r="R4" s="160"/>
    </row>
    <row r="5" spans="1:18" ht="14.45" customHeight="1" thickBot="1" x14ac:dyDescent="0.3">
      <c r="A5" s="295"/>
      <c r="B5" s="296"/>
      <c r="C5" s="296"/>
      <c r="D5" s="297"/>
      <c r="E5" s="91"/>
      <c r="F5" s="301"/>
      <c r="G5" s="302"/>
      <c r="H5" s="302"/>
      <c r="I5" s="303"/>
      <c r="J5" s="91"/>
      <c r="K5" s="307"/>
      <c r="L5" s="308"/>
      <c r="M5" s="308"/>
      <c r="N5" s="309"/>
      <c r="P5" s="160"/>
      <c r="Q5" s="269"/>
      <c r="R5" s="269"/>
    </row>
    <row r="6" spans="1:18" ht="15" customHeight="1" x14ac:dyDescent="0.25">
      <c r="A6" s="161" t="s">
        <v>158</v>
      </c>
      <c r="B6" s="162"/>
      <c r="C6" s="163" t="s">
        <v>1</v>
      </c>
      <c r="D6" s="164" t="s">
        <v>159</v>
      </c>
      <c r="F6" s="165" t="s">
        <v>158</v>
      </c>
      <c r="G6" s="166"/>
      <c r="H6" s="167" t="s">
        <v>1</v>
      </c>
      <c r="I6" s="168" t="s">
        <v>159</v>
      </c>
      <c r="J6" s="91"/>
      <c r="K6" s="56" t="s">
        <v>158</v>
      </c>
      <c r="L6" s="57"/>
      <c r="M6" s="58" t="s">
        <v>1</v>
      </c>
      <c r="N6" s="59" t="s">
        <v>159</v>
      </c>
      <c r="P6" s="160"/>
      <c r="Q6" s="269"/>
      <c r="R6" s="269"/>
    </row>
    <row r="7" spans="1:18" ht="15" x14ac:dyDescent="0.25">
      <c r="A7" s="60">
        <v>201900091</v>
      </c>
      <c r="B7" s="169" t="s">
        <v>51</v>
      </c>
      <c r="C7" s="61">
        <v>5</v>
      </c>
      <c r="D7" s="62" t="s">
        <v>160</v>
      </c>
      <c r="F7" s="68">
        <v>201400103</v>
      </c>
      <c r="G7" s="170" t="s">
        <v>62</v>
      </c>
      <c r="H7" s="63">
        <v>5</v>
      </c>
      <c r="I7" s="64" t="s">
        <v>161</v>
      </c>
      <c r="K7" s="65">
        <v>201500024</v>
      </c>
      <c r="L7" s="171" t="s">
        <v>34</v>
      </c>
      <c r="M7" s="66">
        <v>5</v>
      </c>
      <c r="N7" s="67" t="s">
        <v>160</v>
      </c>
      <c r="P7" s="160"/>
      <c r="Q7" s="269"/>
      <c r="R7" s="269"/>
    </row>
    <row r="8" spans="1:18" ht="15" x14ac:dyDescent="0.25">
      <c r="A8" s="60">
        <v>201800371</v>
      </c>
      <c r="B8" s="169" t="s">
        <v>162</v>
      </c>
      <c r="C8" s="61">
        <v>5</v>
      </c>
      <c r="D8" s="62" t="s">
        <v>163</v>
      </c>
      <c r="F8" s="68">
        <v>201200133</v>
      </c>
      <c r="G8" s="170" t="s">
        <v>63</v>
      </c>
      <c r="H8" s="63">
        <v>5</v>
      </c>
      <c r="I8" s="64" t="s">
        <v>164</v>
      </c>
      <c r="K8" s="65">
        <v>191121710</v>
      </c>
      <c r="L8" s="171" t="s">
        <v>41</v>
      </c>
      <c r="M8" s="66">
        <v>5</v>
      </c>
      <c r="N8" s="67" t="s">
        <v>165</v>
      </c>
      <c r="P8" s="160"/>
      <c r="Q8" s="22"/>
      <c r="R8" s="22"/>
    </row>
    <row r="9" spans="1:18" ht="15" x14ac:dyDescent="0.2">
      <c r="A9" s="60">
        <v>202000244</v>
      </c>
      <c r="B9" s="172" t="s">
        <v>52</v>
      </c>
      <c r="C9" s="61">
        <v>5</v>
      </c>
      <c r="D9" s="62" t="s">
        <v>163</v>
      </c>
      <c r="F9" s="68">
        <v>191121710</v>
      </c>
      <c r="G9" s="170" t="s">
        <v>41</v>
      </c>
      <c r="H9" s="63">
        <v>5</v>
      </c>
      <c r="I9" s="64" t="s">
        <v>165</v>
      </c>
      <c r="K9" s="65">
        <v>191154731</v>
      </c>
      <c r="L9" s="171" t="s">
        <v>53</v>
      </c>
      <c r="M9" s="66">
        <v>5</v>
      </c>
      <c r="N9" s="67" t="s">
        <v>164</v>
      </c>
      <c r="P9" s="160"/>
      <c r="Q9" s="269"/>
      <c r="R9" s="269"/>
    </row>
    <row r="10" spans="1:18" ht="15" x14ac:dyDescent="0.2">
      <c r="A10" s="69">
        <v>191121710</v>
      </c>
      <c r="B10" s="169" t="s">
        <v>41</v>
      </c>
      <c r="C10" s="61">
        <v>5</v>
      </c>
      <c r="D10" s="62" t="s">
        <v>165</v>
      </c>
      <c r="F10" s="68">
        <v>191121720</v>
      </c>
      <c r="G10" s="170" t="s">
        <v>64</v>
      </c>
      <c r="H10" s="63">
        <v>5</v>
      </c>
      <c r="I10" s="64" t="s">
        <v>165</v>
      </c>
      <c r="K10" s="65">
        <v>201600019</v>
      </c>
      <c r="L10" s="171" t="s">
        <v>83</v>
      </c>
      <c r="M10" s="66">
        <v>5</v>
      </c>
      <c r="N10" s="67" t="s">
        <v>161</v>
      </c>
      <c r="P10" s="160"/>
      <c r="Q10" s="269"/>
      <c r="R10" s="269"/>
    </row>
    <row r="11" spans="1:18" x14ac:dyDescent="0.2">
      <c r="A11" s="69">
        <v>191154731</v>
      </c>
      <c r="B11" s="169" t="s">
        <v>53</v>
      </c>
      <c r="C11" s="61">
        <v>5</v>
      </c>
      <c r="D11" s="62" t="s">
        <v>164</v>
      </c>
      <c r="F11" s="68">
        <v>191124720</v>
      </c>
      <c r="G11" s="170" t="s">
        <v>65</v>
      </c>
      <c r="H11" s="63">
        <v>5</v>
      </c>
      <c r="I11" s="64" t="s">
        <v>163</v>
      </c>
      <c r="K11" s="65">
        <v>201500136</v>
      </c>
      <c r="L11" s="171" t="s">
        <v>60</v>
      </c>
      <c r="M11" s="66">
        <v>5</v>
      </c>
      <c r="N11" s="67" t="s">
        <v>161</v>
      </c>
    </row>
    <row r="12" spans="1:18" x14ac:dyDescent="0.2">
      <c r="A12" s="69">
        <v>201500235</v>
      </c>
      <c r="B12" s="169" t="s">
        <v>54</v>
      </c>
      <c r="C12" s="61">
        <v>5</v>
      </c>
      <c r="D12" s="62" t="s">
        <v>163</v>
      </c>
      <c r="F12" s="68">
        <v>201000159</v>
      </c>
      <c r="G12" s="170" t="s">
        <v>166</v>
      </c>
      <c r="H12" s="63">
        <v>5</v>
      </c>
      <c r="I12" s="64" t="s">
        <v>163</v>
      </c>
      <c r="K12" s="65">
        <v>191154720</v>
      </c>
      <c r="L12" s="171" t="s">
        <v>84</v>
      </c>
      <c r="M12" s="66">
        <v>5</v>
      </c>
      <c r="N12" s="67" t="s">
        <v>160</v>
      </c>
    </row>
    <row r="13" spans="1:18" x14ac:dyDescent="0.2">
      <c r="A13" s="69">
        <v>202000245</v>
      </c>
      <c r="B13" s="169" t="s">
        <v>167</v>
      </c>
      <c r="C13" s="61">
        <v>5</v>
      </c>
      <c r="D13" s="62" t="s">
        <v>161</v>
      </c>
      <c r="F13" s="68">
        <v>202000033</v>
      </c>
      <c r="G13" s="170" t="s">
        <v>66</v>
      </c>
      <c r="H13" s="63">
        <v>5</v>
      </c>
      <c r="I13" s="64" t="s">
        <v>163</v>
      </c>
      <c r="K13" s="65">
        <v>202000036</v>
      </c>
      <c r="L13" s="171" t="s">
        <v>85</v>
      </c>
      <c r="M13" s="66">
        <v>5</v>
      </c>
      <c r="N13" s="67" t="s">
        <v>164</v>
      </c>
    </row>
    <row r="14" spans="1:18" x14ac:dyDescent="0.2">
      <c r="A14" s="69">
        <v>201900074</v>
      </c>
      <c r="B14" s="169" t="s">
        <v>25</v>
      </c>
      <c r="C14" s="61">
        <v>5</v>
      </c>
      <c r="D14" s="62" t="s">
        <v>161</v>
      </c>
      <c r="F14" s="68">
        <v>191137400</v>
      </c>
      <c r="G14" s="170" t="s">
        <v>27</v>
      </c>
      <c r="H14" s="63">
        <v>5</v>
      </c>
      <c r="I14" s="64" t="s">
        <v>160</v>
      </c>
      <c r="K14" s="65">
        <v>201900074</v>
      </c>
      <c r="L14" s="173" t="s">
        <v>25</v>
      </c>
      <c r="M14" s="66">
        <v>5</v>
      </c>
      <c r="N14" s="67" t="s">
        <v>161</v>
      </c>
    </row>
    <row r="15" spans="1:18" x14ac:dyDescent="0.2">
      <c r="A15" s="69">
        <v>202000246</v>
      </c>
      <c r="B15" s="169" t="s">
        <v>55</v>
      </c>
      <c r="C15" s="61">
        <v>5</v>
      </c>
      <c r="D15" s="62" t="s">
        <v>164</v>
      </c>
      <c r="F15" s="68">
        <v>201200146</v>
      </c>
      <c r="G15" s="170" t="s">
        <v>67</v>
      </c>
      <c r="H15" s="63">
        <v>5</v>
      </c>
      <c r="I15" s="64" t="s">
        <v>161</v>
      </c>
      <c r="K15" s="65">
        <v>201400300</v>
      </c>
      <c r="L15" s="171" t="s">
        <v>86</v>
      </c>
      <c r="M15" s="66">
        <v>5</v>
      </c>
      <c r="N15" s="67" t="s">
        <v>164</v>
      </c>
    </row>
    <row r="16" spans="1:18" x14ac:dyDescent="0.2">
      <c r="A16" s="69">
        <v>201400037</v>
      </c>
      <c r="B16" s="169" t="s">
        <v>26</v>
      </c>
      <c r="C16" s="61">
        <v>5</v>
      </c>
      <c r="D16" s="62" t="s">
        <v>163</v>
      </c>
      <c r="F16" s="68">
        <v>191102041</v>
      </c>
      <c r="G16" s="170" t="s">
        <v>68</v>
      </c>
      <c r="H16" s="63">
        <v>5</v>
      </c>
      <c r="I16" s="64" t="s">
        <v>160</v>
      </c>
      <c r="K16" s="65">
        <v>202000035</v>
      </c>
      <c r="L16" s="171" t="s">
        <v>168</v>
      </c>
      <c r="M16" s="66">
        <v>5</v>
      </c>
      <c r="N16" s="67" t="s">
        <v>163</v>
      </c>
    </row>
    <row r="17" spans="1:18" x14ac:dyDescent="0.2">
      <c r="A17" s="69">
        <v>201700042</v>
      </c>
      <c r="B17" s="169" t="s">
        <v>56</v>
      </c>
      <c r="C17" s="61">
        <v>5</v>
      </c>
      <c r="D17" s="62" t="s">
        <v>160</v>
      </c>
      <c r="F17" s="68">
        <v>201600018</v>
      </c>
      <c r="G17" s="170" t="s">
        <v>69</v>
      </c>
      <c r="H17" s="63">
        <v>5</v>
      </c>
      <c r="I17" s="64" t="s">
        <v>161</v>
      </c>
      <c r="K17" s="65">
        <v>201300039</v>
      </c>
      <c r="L17" s="171" t="s">
        <v>57</v>
      </c>
      <c r="M17" s="66">
        <v>5</v>
      </c>
      <c r="N17" s="67" t="s">
        <v>163</v>
      </c>
    </row>
    <row r="18" spans="1:18" x14ac:dyDescent="0.2">
      <c r="A18" s="69">
        <v>201300039</v>
      </c>
      <c r="B18" s="169" t="s">
        <v>57</v>
      </c>
      <c r="C18" s="61">
        <v>5</v>
      </c>
      <c r="D18" s="62" t="s">
        <v>163</v>
      </c>
      <c r="F18" s="68">
        <v>202200100</v>
      </c>
      <c r="G18" s="170" t="s">
        <v>70</v>
      </c>
      <c r="H18" s="63">
        <v>5</v>
      </c>
      <c r="I18" s="64" t="s">
        <v>161</v>
      </c>
      <c r="K18" s="65">
        <v>191141700</v>
      </c>
      <c r="L18" s="171" t="s">
        <v>28</v>
      </c>
      <c r="M18" s="66">
        <v>5</v>
      </c>
      <c r="N18" s="67" t="s">
        <v>161</v>
      </c>
    </row>
    <row r="19" spans="1:18" ht="15" x14ac:dyDescent="0.25">
      <c r="A19" s="70" t="s">
        <v>169</v>
      </c>
      <c r="B19" s="71"/>
      <c r="C19" s="72" t="s">
        <v>1</v>
      </c>
      <c r="D19" s="73" t="s">
        <v>159</v>
      </c>
      <c r="F19" s="74" t="s">
        <v>169</v>
      </c>
      <c r="G19" s="75"/>
      <c r="H19" s="76" t="s">
        <v>1</v>
      </c>
      <c r="I19" s="77" t="s">
        <v>159</v>
      </c>
      <c r="K19" s="78" t="s">
        <v>169</v>
      </c>
      <c r="L19" s="79"/>
      <c r="M19" s="80" t="s">
        <v>1</v>
      </c>
      <c r="N19" s="81" t="s">
        <v>159</v>
      </c>
    </row>
    <row r="20" spans="1:18" x14ac:dyDescent="0.2">
      <c r="A20" s="60">
        <v>191121700</v>
      </c>
      <c r="B20" s="169" t="s">
        <v>35</v>
      </c>
      <c r="C20" s="61">
        <v>5</v>
      </c>
      <c r="D20" s="62" t="s">
        <v>164</v>
      </c>
      <c r="F20" s="68">
        <v>202100228</v>
      </c>
      <c r="G20" s="170" t="s">
        <v>170</v>
      </c>
      <c r="H20" s="63">
        <v>5</v>
      </c>
      <c r="I20" s="64" t="s">
        <v>164</v>
      </c>
      <c r="K20" s="82">
        <v>201900091</v>
      </c>
      <c r="L20" s="174" t="s">
        <v>51</v>
      </c>
      <c r="M20" s="83">
        <v>5</v>
      </c>
      <c r="N20" s="84" t="s">
        <v>160</v>
      </c>
    </row>
    <row r="21" spans="1:18" x14ac:dyDescent="0.2">
      <c r="A21" s="60">
        <v>202200127</v>
      </c>
      <c r="B21" s="172" t="s">
        <v>141</v>
      </c>
      <c r="C21" s="61">
        <v>5</v>
      </c>
      <c r="D21" s="62" t="s">
        <v>160</v>
      </c>
      <c r="F21" s="68">
        <v>201900091</v>
      </c>
      <c r="G21" s="175" t="s">
        <v>51</v>
      </c>
      <c r="H21" s="63">
        <v>5</v>
      </c>
      <c r="I21" s="64" t="s">
        <v>160</v>
      </c>
      <c r="K21" s="82">
        <v>201800371</v>
      </c>
      <c r="L21" s="174" t="s">
        <v>162</v>
      </c>
      <c r="M21" s="83">
        <v>5</v>
      </c>
      <c r="N21" s="84" t="s">
        <v>163</v>
      </c>
    </row>
    <row r="22" spans="1:18" ht="14.1" customHeight="1" x14ac:dyDescent="0.2">
      <c r="A22" s="60">
        <v>201700173</v>
      </c>
      <c r="B22" s="169" t="s">
        <v>58</v>
      </c>
      <c r="C22" s="61">
        <v>5</v>
      </c>
      <c r="D22" s="62" t="s">
        <v>164</v>
      </c>
      <c r="F22" s="68">
        <v>201800156</v>
      </c>
      <c r="G22" s="176" t="s">
        <v>71</v>
      </c>
      <c r="H22" s="63">
        <v>5</v>
      </c>
      <c r="I22" s="64" t="s">
        <v>163</v>
      </c>
      <c r="K22" s="82">
        <v>202000244</v>
      </c>
      <c r="L22" s="174" t="s">
        <v>52</v>
      </c>
      <c r="M22" s="83">
        <v>5</v>
      </c>
      <c r="N22" s="84" t="s">
        <v>163</v>
      </c>
      <c r="Q22" s="91"/>
      <c r="R22" s="91"/>
    </row>
    <row r="23" spans="1:18" s="91" customFormat="1" ht="15" x14ac:dyDescent="0.2">
      <c r="A23" s="60">
        <v>201900037</v>
      </c>
      <c r="B23" s="172" t="s">
        <v>171</v>
      </c>
      <c r="C23" s="61">
        <v>5</v>
      </c>
      <c r="D23" s="62" t="s">
        <v>160</v>
      </c>
      <c r="E23" s="17"/>
      <c r="F23" s="68">
        <v>191121700</v>
      </c>
      <c r="G23" s="175" t="s">
        <v>35</v>
      </c>
      <c r="H23" s="63">
        <v>5</v>
      </c>
      <c r="I23" s="64" t="s">
        <v>164</v>
      </c>
      <c r="J23" s="17"/>
      <c r="K23" s="82">
        <v>202001436</v>
      </c>
      <c r="L23" s="174" t="s">
        <v>103</v>
      </c>
      <c r="M23" s="83">
        <v>5</v>
      </c>
      <c r="N23" s="84" t="s">
        <v>163</v>
      </c>
      <c r="Q23" s="17"/>
      <c r="R23" s="17"/>
    </row>
    <row r="24" spans="1:18" x14ac:dyDescent="0.2">
      <c r="A24" s="60">
        <v>201500036</v>
      </c>
      <c r="B24" s="172" t="s">
        <v>60</v>
      </c>
      <c r="C24" s="61">
        <v>5</v>
      </c>
      <c r="D24" s="62" t="s">
        <v>161</v>
      </c>
      <c r="F24" s="68">
        <v>202200127</v>
      </c>
      <c r="G24" s="175" t="s">
        <v>141</v>
      </c>
      <c r="H24" s="63">
        <v>5</v>
      </c>
      <c r="I24" s="64" t="s">
        <v>160</v>
      </c>
      <c r="K24" s="82">
        <v>191121700</v>
      </c>
      <c r="L24" s="174" t="s">
        <v>35</v>
      </c>
      <c r="M24" s="83">
        <v>5</v>
      </c>
      <c r="N24" s="84" t="s">
        <v>164</v>
      </c>
    </row>
    <row r="25" spans="1:18" x14ac:dyDescent="0.2">
      <c r="A25" s="60">
        <v>201900097</v>
      </c>
      <c r="B25" s="169" t="s">
        <v>32</v>
      </c>
      <c r="C25" s="61">
        <v>5</v>
      </c>
      <c r="D25" s="62" t="s">
        <v>163</v>
      </c>
      <c r="F25" s="68">
        <v>201400244</v>
      </c>
      <c r="G25" s="175" t="s">
        <v>72</v>
      </c>
      <c r="H25" s="63">
        <v>5</v>
      </c>
      <c r="I25" s="64" t="s">
        <v>160</v>
      </c>
      <c r="K25" s="82">
        <v>201500235</v>
      </c>
      <c r="L25" s="174" t="s">
        <v>54</v>
      </c>
      <c r="M25" s="83">
        <v>5</v>
      </c>
      <c r="N25" s="84" t="s">
        <v>163</v>
      </c>
    </row>
    <row r="26" spans="1:18" x14ac:dyDescent="0.2">
      <c r="A26" s="60">
        <v>201400042</v>
      </c>
      <c r="B26" s="169" t="s">
        <v>37</v>
      </c>
      <c r="C26" s="61">
        <v>5</v>
      </c>
      <c r="D26" s="62" t="s">
        <v>164</v>
      </c>
      <c r="F26" s="68">
        <v>202100128</v>
      </c>
      <c r="G26" s="175" t="s">
        <v>73</v>
      </c>
      <c r="H26" s="63">
        <v>5</v>
      </c>
      <c r="I26" s="64" t="s">
        <v>163</v>
      </c>
      <c r="K26" s="82">
        <v>201700023</v>
      </c>
      <c r="L26" s="174" t="s">
        <v>87</v>
      </c>
      <c r="M26" s="83">
        <v>5</v>
      </c>
      <c r="N26" s="84" t="s">
        <v>160</v>
      </c>
    </row>
    <row r="27" spans="1:18" x14ac:dyDescent="0.2">
      <c r="A27" s="60">
        <v>201700024</v>
      </c>
      <c r="B27" s="169" t="s">
        <v>61</v>
      </c>
      <c r="C27" s="61">
        <v>5</v>
      </c>
      <c r="D27" s="62" t="s">
        <v>164</v>
      </c>
      <c r="F27" s="68">
        <v>191131360</v>
      </c>
      <c r="G27" s="175" t="s">
        <v>201</v>
      </c>
      <c r="H27" s="63">
        <v>5</v>
      </c>
      <c r="I27" s="64" t="s">
        <v>163</v>
      </c>
      <c r="K27" s="82">
        <v>201600252</v>
      </c>
      <c r="L27" s="177" t="s">
        <v>88</v>
      </c>
      <c r="M27" s="83">
        <v>5</v>
      </c>
      <c r="N27" s="84" t="s">
        <v>163</v>
      </c>
    </row>
    <row r="28" spans="1:18" x14ac:dyDescent="0.2">
      <c r="A28" s="60"/>
      <c r="B28" s="169"/>
      <c r="C28" s="61"/>
      <c r="D28" s="62"/>
      <c r="F28" s="68">
        <v>201900037</v>
      </c>
      <c r="G28" s="175" t="s">
        <v>59</v>
      </c>
      <c r="H28" s="63">
        <v>5</v>
      </c>
      <c r="I28" s="64" t="s">
        <v>160</v>
      </c>
      <c r="K28" s="82">
        <v>191157750</v>
      </c>
      <c r="L28" s="177" t="s">
        <v>36</v>
      </c>
      <c r="M28" s="83">
        <v>5</v>
      </c>
      <c r="N28" s="84" t="s">
        <v>161</v>
      </c>
    </row>
    <row r="29" spans="1:18" x14ac:dyDescent="0.2">
      <c r="A29" s="60"/>
      <c r="B29" s="169"/>
      <c r="C29" s="61"/>
      <c r="D29" s="62"/>
      <c r="F29" s="68">
        <v>192850730</v>
      </c>
      <c r="G29" s="175" t="s">
        <v>74</v>
      </c>
      <c r="H29" s="63">
        <v>5</v>
      </c>
      <c r="I29" s="64" t="s">
        <v>161</v>
      </c>
      <c r="K29" s="82">
        <v>202000245</v>
      </c>
      <c r="L29" s="174" t="s">
        <v>167</v>
      </c>
      <c r="M29" s="83">
        <v>5</v>
      </c>
      <c r="N29" s="84" t="s">
        <v>161</v>
      </c>
    </row>
    <row r="30" spans="1:18" x14ac:dyDescent="0.2">
      <c r="A30" s="60"/>
      <c r="B30" s="169"/>
      <c r="C30" s="61"/>
      <c r="D30" s="62"/>
      <c r="F30" s="68">
        <v>191150700</v>
      </c>
      <c r="G30" s="175" t="s">
        <v>75</v>
      </c>
      <c r="H30" s="63">
        <v>5</v>
      </c>
      <c r="I30" s="64" t="s">
        <v>161</v>
      </c>
      <c r="K30" s="82">
        <v>191154340</v>
      </c>
      <c r="L30" s="174" t="s">
        <v>89</v>
      </c>
      <c r="M30" s="83">
        <v>5</v>
      </c>
      <c r="N30" s="84" t="s">
        <v>164</v>
      </c>
    </row>
    <row r="31" spans="1:18" x14ac:dyDescent="0.2">
      <c r="A31" s="60"/>
      <c r="B31" s="169"/>
      <c r="C31" s="61"/>
      <c r="D31" s="62"/>
      <c r="F31" s="68">
        <v>191127520</v>
      </c>
      <c r="G31" s="175" t="s">
        <v>76</v>
      </c>
      <c r="H31" s="63">
        <v>5</v>
      </c>
      <c r="I31" s="64" t="s">
        <v>164</v>
      </c>
      <c r="K31" s="82">
        <v>201400194</v>
      </c>
      <c r="L31" s="174" t="s">
        <v>172</v>
      </c>
      <c r="M31" s="83">
        <v>5</v>
      </c>
      <c r="N31" s="84" t="s">
        <v>163</v>
      </c>
    </row>
    <row r="32" spans="1:18" x14ac:dyDescent="0.2">
      <c r="A32" s="60"/>
      <c r="B32" s="169"/>
      <c r="C32" s="61"/>
      <c r="D32" s="62"/>
      <c r="F32" s="68">
        <v>191102010</v>
      </c>
      <c r="G32" s="175" t="s">
        <v>77</v>
      </c>
      <c r="H32" s="63">
        <v>5</v>
      </c>
      <c r="I32" s="64" t="s">
        <v>164</v>
      </c>
      <c r="K32" s="82">
        <v>201400037</v>
      </c>
      <c r="L32" s="174" t="s">
        <v>26</v>
      </c>
      <c r="M32" s="83">
        <v>5</v>
      </c>
      <c r="N32" s="84" t="s">
        <v>163</v>
      </c>
    </row>
    <row r="33" spans="1:14" x14ac:dyDescent="0.2">
      <c r="A33" s="60"/>
      <c r="B33" s="169"/>
      <c r="C33" s="61"/>
      <c r="D33" s="62"/>
      <c r="F33" s="68">
        <v>202000035</v>
      </c>
      <c r="G33" s="175" t="s">
        <v>173</v>
      </c>
      <c r="H33" s="63">
        <v>5</v>
      </c>
      <c r="I33" s="64" t="s">
        <v>163</v>
      </c>
      <c r="K33" s="82">
        <v>201300155</v>
      </c>
      <c r="L33" s="174" t="s">
        <v>90</v>
      </c>
      <c r="M33" s="83">
        <v>5</v>
      </c>
      <c r="N33" s="84" t="s">
        <v>163</v>
      </c>
    </row>
    <row r="34" spans="1:14" x14ac:dyDescent="0.2">
      <c r="A34" s="60"/>
      <c r="B34" s="169"/>
      <c r="C34" s="61"/>
      <c r="D34" s="62"/>
      <c r="F34" s="68">
        <v>191158520</v>
      </c>
      <c r="G34" s="175" t="s">
        <v>78</v>
      </c>
      <c r="H34" s="63">
        <v>5</v>
      </c>
      <c r="I34" s="64" t="s">
        <v>175</v>
      </c>
      <c r="K34" s="82">
        <v>191158510</v>
      </c>
      <c r="L34" s="174" t="s">
        <v>91</v>
      </c>
      <c r="M34" s="83" t="s">
        <v>174</v>
      </c>
      <c r="N34" s="84" t="s">
        <v>175</v>
      </c>
    </row>
    <row r="35" spans="1:14" x14ac:dyDescent="0.2">
      <c r="A35" s="60"/>
      <c r="B35" s="169"/>
      <c r="C35" s="61"/>
      <c r="D35" s="62"/>
      <c r="F35" s="68">
        <v>201800003</v>
      </c>
      <c r="G35" s="175" t="s">
        <v>79</v>
      </c>
      <c r="H35" s="63">
        <v>5</v>
      </c>
      <c r="I35" s="64" t="s">
        <v>161</v>
      </c>
      <c r="K35" s="82">
        <v>201700042</v>
      </c>
      <c r="L35" s="174" t="s">
        <v>56</v>
      </c>
      <c r="M35" s="83">
        <v>5</v>
      </c>
      <c r="N35" s="84" t="s">
        <v>160</v>
      </c>
    </row>
    <row r="36" spans="1:14" x14ac:dyDescent="0.2">
      <c r="A36" s="60"/>
      <c r="B36" s="169"/>
      <c r="C36" s="61"/>
      <c r="D36" s="62"/>
      <c r="F36" s="68">
        <v>191820210</v>
      </c>
      <c r="G36" s="175" t="s">
        <v>80</v>
      </c>
      <c r="H36" s="63">
        <v>5</v>
      </c>
      <c r="I36" s="64" t="s">
        <v>161</v>
      </c>
      <c r="K36" s="82">
        <v>201700218</v>
      </c>
      <c r="L36" s="174" t="s">
        <v>92</v>
      </c>
      <c r="M36" s="83">
        <v>5</v>
      </c>
      <c r="N36" s="84" t="s">
        <v>163</v>
      </c>
    </row>
    <row r="37" spans="1:14" x14ac:dyDescent="0.2">
      <c r="A37" s="60"/>
      <c r="B37" s="169"/>
      <c r="C37" s="61"/>
      <c r="D37" s="62"/>
      <c r="F37" s="86">
        <v>191530881</v>
      </c>
      <c r="G37" s="178" t="s">
        <v>81</v>
      </c>
      <c r="H37" s="63">
        <v>5</v>
      </c>
      <c r="I37" s="64" t="s">
        <v>163</v>
      </c>
      <c r="K37" s="82">
        <v>201700024</v>
      </c>
      <c r="L37" s="174" t="s">
        <v>61</v>
      </c>
      <c r="M37" s="83">
        <v>5</v>
      </c>
      <c r="N37" s="84" t="s">
        <v>164</v>
      </c>
    </row>
    <row r="38" spans="1:14" x14ac:dyDescent="0.25">
      <c r="A38" s="60"/>
      <c r="B38" s="85"/>
      <c r="C38" s="61"/>
      <c r="D38" s="62"/>
      <c r="F38" s="68">
        <v>191531830</v>
      </c>
      <c r="G38" s="170" t="s">
        <v>82</v>
      </c>
      <c r="H38" s="63">
        <v>5</v>
      </c>
      <c r="I38" s="64" t="s">
        <v>164</v>
      </c>
      <c r="K38" s="65"/>
      <c r="L38" s="171"/>
      <c r="M38" s="66"/>
      <c r="N38" s="67"/>
    </row>
    <row r="39" spans="1:14" ht="15" thickBot="1" x14ac:dyDescent="0.25">
      <c r="A39" s="87"/>
      <c r="B39" s="88"/>
      <c r="C39" s="89"/>
      <c r="D39" s="90"/>
      <c r="F39" s="92">
        <v>202100082</v>
      </c>
      <c r="G39" s="179" t="s">
        <v>176</v>
      </c>
      <c r="H39" s="93">
        <v>5</v>
      </c>
      <c r="I39" s="94" t="s">
        <v>177</v>
      </c>
      <c r="K39" s="95"/>
      <c r="L39" s="180"/>
      <c r="M39" s="96"/>
      <c r="N39" s="97"/>
    </row>
    <row r="40" spans="1:14" ht="15.75" thickBot="1" x14ac:dyDescent="0.3">
      <c r="E40" s="91"/>
      <c r="F40" s="91"/>
    </row>
    <row r="41" spans="1:14" ht="15" x14ac:dyDescent="0.25">
      <c r="A41" s="270" t="s">
        <v>178</v>
      </c>
      <c r="B41" s="271"/>
      <c r="C41" s="271"/>
      <c r="D41" s="272"/>
      <c r="E41" s="91"/>
      <c r="F41" s="276" t="s">
        <v>179</v>
      </c>
      <c r="G41" s="277"/>
      <c r="H41" s="277"/>
      <c r="I41" s="278"/>
      <c r="K41" s="282" t="s">
        <v>180</v>
      </c>
      <c r="L41" s="283"/>
      <c r="M41" s="283"/>
      <c r="N41" s="284"/>
    </row>
    <row r="42" spans="1:14" ht="15.75" thickBot="1" x14ac:dyDescent="0.3">
      <c r="A42" s="273"/>
      <c r="B42" s="274"/>
      <c r="C42" s="274"/>
      <c r="D42" s="275"/>
      <c r="F42" s="279"/>
      <c r="G42" s="280"/>
      <c r="H42" s="280"/>
      <c r="I42" s="281"/>
      <c r="J42" s="91"/>
      <c r="K42" s="285"/>
      <c r="L42" s="286"/>
      <c r="M42" s="286"/>
      <c r="N42" s="287"/>
    </row>
    <row r="43" spans="1:14" ht="15" x14ac:dyDescent="0.25">
      <c r="A43" s="98" t="s">
        <v>158</v>
      </c>
      <c r="B43" s="99"/>
      <c r="C43" s="100" t="s">
        <v>1</v>
      </c>
      <c r="D43" s="101" t="s">
        <v>159</v>
      </c>
      <c r="F43" s="102" t="s">
        <v>158</v>
      </c>
      <c r="G43" s="103"/>
      <c r="H43" s="104" t="s">
        <v>1</v>
      </c>
      <c r="I43" s="105" t="s">
        <v>159</v>
      </c>
      <c r="J43" s="91"/>
      <c r="K43" s="181" t="s">
        <v>158</v>
      </c>
      <c r="L43" s="182"/>
      <c r="M43" s="183" t="s">
        <v>1</v>
      </c>
      <c r="N43" s="184" t="s">
        <v>159</v>
      </c>
    </row>
    <row r="44" spans="1:14" ht="15" x14ac:dyDescent="0.2">
      <c r="A44" s="106">
        <v>201900091</v>
      </c>
      <c r="B44" s="185" t="s">
        <v>51</v>
      </c>
      <c r="C44" s="107">
        <v>5</v>
      </c>
      <c r="D44" s="108" t="s">
        <v>160</v>
      </c>
      <c r="F44" s="109">
        <v>201800008</v>
      </c>
      <c r="G44" s="186" t="s">
        <v>181</v>
      </c>
      <c r="H44" s="110">
        <v>5</v>
      </c>
      <c r="I44" s="111" t="s">
        <v>160</v>
      </c>
      <c r="J44" s="91"/>
      <c r="K44" s="112">
        <v>201800156</v>
      </c>
      <c r="L44" s="187" t="s">
        <v>71</v>
      </c>
      <c r="M44" s="113">
        <v>5</v>
      </c>
      <c r="N44" s="114" t="s">
        <v>163</v>
      </c>
    </row>
    <row r="45" spans="1:14" x14ac:dyDescent="0.2">
      <c r="A45" s="106">
        <v>202200104</v>
      </c>
      <c r="B45" s="188" t="s">
        <v>143</v>
      </c>
      <c r="C45" s="107">
        <v>5</v>
      </c>
      <c r="D45" s="108" t="s">
        <v>160</v>
      </c>
      <c r="F45" s="109">
        <v>201500235</v>
      </c>
      <c r="G45" s="186" t="s">
        <v>182</v>
      </c>
      <c r="H45" s="115">
        <v>5</v>
      </c>
      <c r="I45" s="111" t="s">
        <v>163</v>
      </c>
      <c r="K45" s="116">
        <v>191121720</v>
      </c>
      <c r="L45" s="189" t="s">
        <v>64</v>
      </c>
      <c r="M45" s="113">
        <v>5</v>
      </c>
      <c r="N45" s="114" t="s">
        <v>165</v>
      </c>
    </row>
    <row r="46" spans="1:14" x14ac:dyDescent="0.2">
      <c r="A46" s="106">
        <v>191131360</v>
      </c>
      <c r="B46" s="185" t="s">
        <v>201</v>
      </c>
      <c r="C46" s="107">
        <v>5</v>
      </c>
      <c r="D46" s="108" t="s">
        <v>163</v>
      </c>
      <c r="F46" s="109">
        <v>201300038</v>
      </c>
      <c r="G46" s="186" t="s">
        <v>183</v>
      </c>
      <c r="H46" s="115">
        <v>5</v>
      </c>
      <c r="I46" s="111" t="s">
        <v>160</v>
      </c>
      <c r="K46" s="116">
        <v>201900037</v>
      </c>
      <c r="L46" s="187" t="s">
        <v>59</v>
      </c>
      <c r="M46" s="113">
        <v>5</v>
      </c>
      <c r="N46" s="114" t="s">
        <v>160</v>
      </c>
    </row>
    <row r="47" spans="1:14" x14ac:dyDescent="0.2">
      <c r="A47" s="106">
        <v>191121720</v>
      </c>
      <c r="B47" s="185" t="s">
        <v>64</v>
      </c>
      <c r="C47" s="107">
        <v>5</v>
      </c>
      <c r="D47" s="108" t="s">
        <v>165</v>
      </c>
      <c r="F47" s="117">
        <v>202000039</v>
      </c>
      <c r="G47" s="190" t="s">
        <v>184</v>
      </c>
      <c r="H47" s="115">
        <v>5</v>
      </c>
      <c r="I47" s="111" t="s">
        <v>164</v>
      </c>
      <c r="K47" s="116">
        <v>201500136</v>
      </c>
      <c r="L47" s="187" t="s">
        <v>60</v>
      </c>
      <c r="M47" s="113">
        <v>5</v>
      </c>
      <c r="N47" s="114" t="s">
        <v>161</v>
      </c>
    </row>
    <row r="48" spans="1:14" x14ac:dyDescent="0.2">
      <c r="A48" s="106">
        <v>201400046</v>
      </c>
      <c r="B48" s="185" t="s">
        <v>24</v>
      </c>
      <c r="C48" s="107">
        <v>5</v>
      </c>
      <c r="D48" s="108" t="s">
        <v>185</v>
      </c>
      <c r="F48" s="117">
        <v>201800034</v>
      </c>
      <c r="G48" s="190" t="s">
        <v>186</v>
      </c>
      <c r="H48" s="115">
        <v>5</v>
      </c>
      <c r="I48" s="111" t="s">
        <v>164</v>
      </c>
      <c r="K48" s="112">
        <v>202000034</v>
      </c>
      <c r="L48" s="189" t="s">
        <v>99</v>
      </c>
      <c r="M48" s="113">
        <v>5</v>
      </c>
      <c r="N48" s="114" t="s">
        <v>160</v>
      </c>
    </row>
    <row r="49" spans="1:16" x14ac:dyDescent="0.2">
      <c r="A49" s="106">
        <v>201900037</v>
      </c>
      <c r="B49" s="185" t="s">
        <v>59</v>
      </c>
      <c r="C49" s="107">
        <v>5</v>
      </c>
      <c r="D49" s="108" t="s">
        <v>160</v>
      </c>
      <c r="F49" s="117">
        <v>191102010</v>
      </c>
      <c r="G49" s="190" t="s">
        <v>77</v>
      </c>
      <c r="H49" s="115">
        <v>5</v>
      </c>
      <c r="I49" s="111" t="s">
        <v>164</v>
      </c>
      <c r="K49" s="116">
        <v>201900074</v>
      </c>
      <c r="L49" s="187" t="s">
        <v>25</v>
      </c>
      <c r="M49" s="113">
        <v>5</v>
      </c>
      <c r="N49" s="114" t="s">
        <v>161</v>
      </c>
    </row>
    <row r="50" spans="1:16" x14ac:dyDescent="0.2">
      <c r="A50" s="106">
        <v>201500136</v>
      </c>
      <c r="B50" s="191" t="s">
        <v>60</v>
      </c>
      <c r="C50" s="107">
        <v>5</v>
      </c>
      <c r="D50" s="108" t="s">
        <v>161</v>
      </c>
      <c r="F50" s="117">
        <v>201200146</v>
      </c>
      <c r="G50" s="190" t="s">
        <v>187</v>
      </c>
      <c r="H50" s="115">
        <v>5</v>
      </c>
      <c r="I50" s="111" t="s">
        <v>161</v>
      </c>
      <c r="K50" s="116">
        <v>191150480</v>
      </c>
      <c r="L50" s="187" t="s">
        <v>100</v>
      </c>
      <c r="M50" s="113">
        <v>5</v>
      </c>
      <c r="N50" s="114" t="s">
        <v>163</v>
      </c>
    </row>
    <row r="51" spans="1:16" x14ac:dyDescent="0.2">
      <c r="A51" s="106">
        <v>202000247</v>
      </c>
      <c r="B51" s="185" t="s">
        <v>46</v>
      </c>
      <c r="C51" s="107">
        <v>5</v>
      </c>
      <c r="D51" s="108" t="s">
        <v>175</v>
      </c>
      <c r="F51" s="117">
        <v>191852630</v>
      </c>
      <c r="G51" s="190" t="s">
        <v>188</v>
      </c>
      <c r="H51" s="115">
        <v>5</v>
      </c>
      <c r="I51" s="111" t="s">
        <v>163</v>
      </c>
      <c r="K51" s="116">
        <v>191150700</v>
      </c>
      <c r="L51" s="187" t="s">
        <v>75</v>
      </c>
      <c r="M51" s="113">
        <v>5</v>
      </c>
      <c r="N51" s="114" t="s">
        <v>161</v>
      </c>
    </row>
    <row r="52" spans="1:16" x14ac:dyDescent="0.2">
      <c r="A52" s="106">
        <v>201400037</v>
      </c>
      <c r="B52" s="185" t="s">
        <v>26</v>
      </c>
      <c r="C52" s="107">
        <v>5</v>
      </c>
      <c r="D52" s="108" t="s">
        <v>163</v>
      </c>
      <c r="F52" s="117">
        <v>202000037</v>
      </c>
      <c r="G52" s="190" t="s">
        <v>31</v>
      </c>
      <c r="H52" s="115">
        <v>5</v>
      </c>
      <c r="I52" s="111" t="s">
        <v>161</v>
      </c>
      <c r="K52" s="116">
        <v>201400037</v>
      </c>
      <c r="L52" s="189" t="s">
        <v>26</v>
      </c>
      <c r="M52" s="113">
        <v>5</v>
      </c>
      <c r="N52" s="114" t="s">
        <v>163</v>
      </c>
    </row>
    <row r="53" spans="1:16" x14ac:dyDescent="0.2">
      <c r="A53" s="118">
        <v>201400042</v>
      </c>
      <c r="B53" s="191" t="s">
        <v>37</v>
      </c>
      <c r="C53" s="107">
        <v>5</v>
      </c>
      <c r="D53" s="108" t="s">
        <v>164</v>
      </c>
      <c r="F53" s="117">
        <v>201300039</v>
      </c>
      <c r="G53" s="190" t="s">
        <v>189</v>
      </c>
      <c r="H53" s="115">
        <v>5</v>
      </c>
      <c r="I53" s="111" t="s">
        <v>163</v>
      </c>
      <c r="K53" s="116">
        <v>191155700</v>
      </c>
      <c r="L53" s="189" t="s">
        <v>30</v>
      </c>
      <c r="M53" s="113">
        <v>5</v>
      </c>
      <c r="N53" s="114" t="s">
        <v>161</v>
      </c>
    </row>
    <row r="54" spans="1:16" x14ac:dyDescent="0.2">
      <c r="A54" s="106">
        <v>201400044</v>
      </c>
      <c r="B54" s="185" t="s">
        <v>29</v>
      </c>
      <c r="C54" s="107">
        <v>5</v>
      </c>
      <c r="D54" s="108" t="s">
        <v>160</v>
      </c>
      <c r="F54" s="117">
        <v>191155730</v>
      </c>
      <c r="G54" s="190" t="s">
        <v>190</v>
      </c>
      <c r="H54" s="115">
        <v>5</v>
      </c>
      <c r="I54" s="111" t="s">
        <v>163</v>
      </c>
      <c r="K54" s="116">
        <v>202200111</v>
      </c>
      <c r="L54" s="189" t="s">
        <v>148</v>
      </c>
      <c r="M54" s="113">
        <v>5</v>
      </c>
      <c r="N54" s="114" t="s">
        <v>164</v>
      </c>
    </row>
    <row r="55" spans="1:16" x14ac:dyDescent="0.2">
      <c r="A55" s="118">
        <v>191155700</v>
      </c>
      <c r="B55" s="185" t="s">
        <v>30</v>
      </c>
      <c r="C55" s="107">
        <v>5</v>
      </c>
      <c r="D55" s="108" t="s">
        <v>161</v>
      </c>
      <c r="F55" s="117"/>
      <c r="G55" s="190"/>
      <c r="H55" s="115"/>
      <c r="I55" s="111"/>
      <c r="K55" s="116">
        <v>191141700</v>
      </c>
      <c r="L55" s="189" t="s">
        <v>28</v>
      </c>
      <c r="M55" s="113">
        <v>5</v>
      </c>
      <c r="N55" s="114" t="s">
        <v>161</v>
      </c>
    </row>
    <row r="56" spans="1:16" ht="15" x14ac:dyDescent="0.25">
      <c r="A56" s="119" t="s">
        <v>169</v>
      </c>
      <c r="B56" s="120"/>
      <c r="C56" s="121" t="s">
        <v>1</v>
      </c>
      <c r="D56" s="122" t="s">
        <v>159</v>
      </c>
      <c r="F56" s="123" t="s">
        <v>169</v>
      </c>
      <c r="G56" s="124"/>
      <c r="H56" s="125" t="s">
        <v>1</v>
      </c>
      <c r="I56" s="126" t="s">
        <v>159</v>
      </c>
      <c r="K56" s="127" t="s">
        <v>169</v>
      </c>
      <c r="L56" s="128"/>
      <c r="M56" s="129" t="s">
        <v>1</v>
      </c>
      <c r="N56" s="130" t="s">
        <v>159</v>
      </c>
    </row>
    <row r="57" spans="1:16" x14ac:dyDescent="0.2">
      <c r="A57" s="106">
        <v>202001392</v>
      </c>
      <c r="B57" s="192" t="s">
        <v>93</v>
      </c>
      <c r="C57" s="131">
        <v>5</v>
      </c>
      <c r="D57" s="132" t="s">
        <v>163</v>
      </c>
      <c r="F57" s="117">
        <v>202100228</v>
      </c>
      <c r="G57" s="137" t="s">
        <v>170</v>
      </c>
      <c r="H57" s="134">
        <v>5</v>
      </c>
      <c r="I57" s="135" t="s">
        <v>164</v>
      </c>
      <c r="K57" s="112">
        <v>201400103</v>
      </c>
      <c r="L57" s="189" t="s">
        <v>101</v>
      </c>
      <c r="M57" s="113">
        <v>5</v>
      </c>
      <c r="N57" s="114" t="s">
        <v>161</v>
      </c>
    </row>
    <row r="58" spans="1:16" s="133" customFormat="1" ht="15" x14ac:dyDescent="0.25">
      <c r="A58" s="106">
        <v>202100228</v>
      </c>
      <c r="B58" s="192" t="s">
        <v>170</v>
      </c>
      <c r="C58" s="131">
        <v>5</v>
      </c>
      <c r="D58" s="132" t="s">
        <v>164</v>
      </c>
      <c r="F58" s="117">
        <v>201900091</v>
      </c>
      <c r="G58" s="137" t="s">
        <v>51</v>
      </c>
      <c r="H58" s="134">
        <v>5</v>
      </c>
      <c r="I58" s="135" t="s">
        <v>160</v>
      </c>
      <c r="K58" s="116">
        <v>202100080</v>
      </c>
      <c r="L58" s="159" t="s">
        <v>107</v>
      </c>
      <c r="M58" s="113">
        <v>5</v>
      </c>
      <c r="N58" s="114" t="s">
        <v>164</v>
      </c>
      <c r="P58" s="193"/>
    </row>
    <row r="59" spans="1:16" s="133" customFormat="1" ht="15" x14ac:dyDescent="0.25">
      <c r="A59" s="106">
        <v>201500024</v>
      </c>
      <c r="B59" s="194" t="s">
        <v>34</v>
      </c>
      <c r="C59" s="131">
        <v>5</v>
      </c>
      <c r="D59" s="132" t="s">
        <v>160</v>
      </c>
      <c r="F59" s="117">
        <v>201200145</v>
      </c>
      <c r="G59" s="137" t="s">
        <v>96</v>
      </c>
      <c r="H59" s="134">
        <v>5</v>
      </c>
      <c r="I59" s="135" t="s">
        <v>164</v>
      </c>
      <c r="K59" s="116">
        <v>201500024</v>
      </c>
      <c r="L59" s="159" t="s">
        <v>34</v>
      </c>
      <c r="M59" s="113">
        <v>5</v>
      </c>
      <c r="N59" s="114" t="s">
        <v>160</v>
      </c>
      <c r="P59" s="193"/>
    </row>
    <row r="60" spans="1:16" s="193" customFormat="1" ht="15" x14ac:dyDescent="0.25">
      <c r="A60" s="106">
        <v>191121700</v>
      </c>
      <c r="B60" s="194" t="s">
        <v>35</v>
      </c>
      <c r="C60" s="131">
        <v>5</v>
      </c>
      <c r="D60" s="132" t="s">
        <v>164</v>
      </c>
      <c r="E60" s="133"/>
      <c r="F60" s="117">
        <v>202200104</v>
      </c>
      <c r="G60" s="190" t="s">
        <v>143</v>
      </c>
      <c r="H60" s="115">
        <v>5</v>
      </c>
      <c r="I60" s="111" t="s">
        <v>160</v>
      </c>
      <c r="J60" s="133"/>
      <c r="K60" s="116">
        <v>201900091</v>
      </c>
      <c r="L60" s="159" t="s">
        <v>51</v>
      </c>
      <c r="M60" s="113">
        <v>5</v>
      </c>
      <c r="N60" s="114" t="s">
        <v>160</v>
      </c>
      <c r="P60" s="133"/>
    </row>
    <row r="61" spans="1:16" s="133" customFormat="1" x14ac:dyDescent="0.2">
      <c r="A61" s="106">
        <v>191121710</v>
      </c>
      <c r="B61" s="194" t="s">
        <v>41</v>
      </c>
      <c r="C61" s="131">
        <v>5</v>
      </c>
      <c r="D61" s="132" t="s">
        <v>165</v>
      </c>
      <c r="F61" s="117">
        <v>191121720</v>
      </c>
      <c r="G61" s="137" t="s">
        <v>64</v>
      </c>
      <c r="H61" s="134">
        <v>5</v>
      </c>
      <c r="I61" s="135" t="s">
        <v>165</v>
      </c>
      <c r="K61" s="112">
        <v>191154740</v>
      </c>
      <c r="L61" s="189" t="s">
        <v>102</v>
      </c>
      <c r="M61" s="113">
        <v>5</v>
      </c>
      <c r="N61" s="114" t="s">
        <v>161</v>
      </c>
    </row>
    <row r="62" spans="1:16" s="133" customFormat="1" x14ac:dyDescent="0.2">
      <c r="A62" s="106">
        <v>202200127</v>
      </c>
      <c r="B62" s="194" t="s">
        <v>141</v>
      </c>
      <c r="C62" s="131">
        <v>5</v>
      </c>
      <c r="D62" s="132" t="s">
        <v>160</v>
      </c>
      <c r="F62" s="117">
        <v>201700294</v>
      </c>
      <c r="G62" s="137" t="s">
        <v>97</v>
      </c>
      <c r="H62" s="134">
        <v>5</v>
      </c>
      <c r="I62" s="135" t="s">
        <v>164</v>
      </c>
      <c r="K62" s="116">
        <v>201200133</v>
      </c>
      <c r="L62" s="159" t="s">
        <v>63</v>
      </c>
      <c r="M62" s="113">
        <v>5</v>
      </c>
      <c r="N62" s="114" t="s">
        <v>164</v>
      </c>
    </row>
    <row r="63" spans="1:16" s="133" customFormat="1" x14ac:dyDescent="0.2">
      <c r="A63" s="106">
        <v>201500344</v>
      </c>
      <c r="B63" s="194" t="s">
        <v>42</v>
      </c>
      <c r="C63" s="131">
        <v>5</v>
      </c>
      <c r="D63" s="132" t="s">
        <v>185</v>
      </c>
      <c r="F63" s="117">
        <v>201900037</v>
      </c>
      <c r="G63" s="137" t="s">
        <v>59</v>
      </c>
      <c r="H63" s="134">
        <v>5</v>
      </c>
      <c r="I63" s="135" t="s">
        <v>160</v>
      </c>
      <c r="K63" s="116">
        <v>202001436</v>
      </c>
      <c r="L63" s="159" t="s">
        <v>103</v>
      </c>
      <c r="M63" s="113">
        <v>5</v>
      </c>
      <c r="N63" s="114" t="s">
        <v>163</v>
      </c>
    </row>
    <row r="64" spans="1:16" s="133" customFormat="1" x14ac:dyDescent="0.2">
      <c r="A64" s="106">
        <v>191157750</v>
      </c>
      <c r="B64" s="194" t="s">
        <v>36</v>
      </c>
      <c r="C64" s="131">
        <v>5</v>
      </c>
      <c r="D64" s="132" t="s">
        <v>161</v>
      </c>
      <c r="F64" s="117">
        <v>191102041</v>
      </c>
      <c r="G64" s="137" t="s">
        <v>68</v>
      </c>
      <c r="H64" s="134">
        <v>5</v>
      </c>
      <c r="I64" s="135" t="s">
        <v>160</v>
      </c>
      <c r="K64" s="116">
        <v>191154731</v>
      </c>
      <c r="L64" s="159" t="s">
        <v>53</v>
      </c>
      <c r="M64" s="113">
        <v>5</v>
      </c>
      <c r="N64" s="114" t="s">
        <v>164</v>
      </c>
    </row>
    <row r="65" spans="1:20" s="133" customFormat="1" x14ac:dyDescent="0.2">
      <c r="A65" s="106">
        <v>201900074</v>
      </c>
      <c r="B65" s="194" t="s">
        <v>25</v>
      </c>
      <c r="C65" s="131">
        <v>5</v>
      </c>
      <c r="D65" s="132" t="s">
        <v>161</v>
      </c>
      <c r="F65" s="117">
        <v>201700042</v>
      </c>
      <c r="G65" s="137" t="s">
        <v>56</v>
      </c>
      <c r="H65" s="134">
        <v>5</v>
      </c>
      <c r="I65" s="135" t="s">
        <v>160</v>
      </c>
      <c r="K65" s="116">
        <v>202200104</v>
      </c>
      <c r="L65" s="195" t="s">
        <v>143</v>
      </c>
      <c r="M65" s="113">
        <v>5</v>
      </c>
      <c r="N65" s="114" t="s">
        <v>160</v>
      </c>
    </row>
    <row r="66" spans="1:20" s="133" customFormat="1" x14ac:dyDescent="0.2">
      <c r="A66" s="106">
        <v>191137400</v>
      </c>
      <c r="B66" s="194" t="s">
        <v>27</v>
      </c>
      <c r="C66" s="131">
        <v>5</v>
      </c>
      <c r="D66" s="132" t="s">
        <v>160</v>
      </c>
      <c r="F66" s="117">
        <v>191531830</v>
      </c>
      <c r="G66" s="137" t="s">
        <v>82</v>
      </c>
      <c r="H66" s="134">
        <v>5</v>
      </c>
      <c r="I66" s="135" t="s">
        <v>164</v>
      </c>
      <c r="K66" s="116">
        <v>202001409</v>
      </c>
      <c r="L66" s="159" t="s">
        <v>191</v>
      </c>
      <c r="M66" s="113">
        <v>5</v>
      </c>
      <c r="N66" s="114" t="s">
        <v>163</v>
      </c>
    </row>
    <row r="67" spans="1:20" s="133" customFormat="1" x14ac:dyDescent="0.2">
      <c r="A67" s="106">
        <v>202000256</v>
      </c>
      <c r="B67" s="194" t="s">
        <v>43</v>
      </c>
      <c r="C67" s="131">
        <v>5</v>
      </c>
      <c r="D67" s="132" t="s">
        <v>163</v>
      </c>
      <c r="F67" s="117">
        <v>191155710</v>
      </c>
      <c r="G67" s="137" t="s">
        <v>38</v>
      </c>
      <c r="H67" s="136">
        <v>5</v>
      </c>
      <c r="I67" s="135" t="s">
        <v>163</v>
      </c>
      <c r="K67" s="116">
        <v>191131360</v>
      </c>
      <c r="L67" s="159" t="s">
        <v>201</v>
      </c>
      <c r="M67" s="113">
        <v>5</v>
      </c>
      <c r="N67" s="114" t="s">
        <v>163</v>
      </c>
    </row>
    <row r="68" spans="1:20" s="133" customFormat="1" x14ac:dyDescent="0.2">
      <c r="A68" s="106">
        <v>201900097</v>
      </c>
      <c r="B68" s="194" t="s">
        <v>32</v>
      </c>
      <c r="C68" s="131">
        <v>5</v>
      </c>
      <c r="D68" s="132" t="s">
        <v>163</v>
      </c>
      <c r="F68" s="117">
        <v>202200100</v>
      </c>
      <c r="G68" s="137" t="s">
        <v>70</v>
      </c>
      <c r="H68" s="134">
        <v>5</v>
      </c>
      <c r="I68" s="135" t="s">
        <v>161</v>
      </c>
      <c r="K68" s="116">
        <v>201700071</v>
      </c>
      <c r="L68" s="159" t="s">
        <v>104</v>
      </c>
      <c r="M68" s="113">
        <v>5</v>
      </c>
      <c r="N68" s="114" t="s">
        <v>164</v>
      </c>
    </row>
    <row r="69" spans="1:20" s="133" customFormat="1" x14ac:dyDescent="0.2">
      <c r="A69" s="106">
        <v>202100319</v>
      </c>
      <c r="B69" s="194" t="s">
        <v>144</v>
      </c>
      <c r="C69" s="131">
        <v>5</v>
      </c>
      <c r="D69" s="132" t="s">
        <v>164</v>
      </c>
      <c r="F69" s="117">
        <v>191820120</v>
      </c>
      <c r="G69" s="137" t="s">
        <v>98</v>
      </c>
      <c r="H69" s="134">
        <v>5</v>
      </c>
      <c r="I69" s="135" t="s">
        <v>164</v>
      </c>
      <c r="K69" s="116">
        <v>201200167</v>
      </c>
      <c r="L69" s="159" t="s">
        <v>105</v>
      </c>
      <c r="M69" s="113">
        <v>5</v>
      </c>
      <c r="N69" s="114" t="s">
        <v>161</v>
      </c>
    </row>
    <row r="70" spans="1:20" s="133" customFormat="1" x14ac:dyDescent="0.2">
      <c r="A70" s="106">
        <v>191121740</v>
      </c>
      <c r="B70" s="194" t="s">
        <v>44</v>
      </c>
      <c r="C70" s="131">
        <v>5</v>
      </c>
      <c r="D70" s="132" t="s">
        <v>185</v>
      </c>
      <c r="F70" s="196"/>
      <c r="G70" s="138"/>
      <c r="H70" s="197"/>
      <c r="I70" s="198"/>
      <c r="K70" s="116">
        <v>202200070</v>
      </c>
      <c r="L70" s="159" t="s">
        <v>192</v>
      </c>
      <c r="M70" s="113">
        <v>5</v>
      </c>
      <c r="N70" s="114" t="s">
        <v>160</v>
      </c>
    </row>
    <row r="71" spans="1:20" s="133" customFormat="1" x14ac:dyDescent="0.2">
      <c r="A71" s="106">
        <v>202100226</v>
      </c>
      <c r="B71" s="194" t="s">
        <v>193</v>
      </c>
      <c r="C71" s="131">
        <v>5</v>
      </c>
      <c r="D71" s="132" t="s">
        <v>164</v>
      </c>
      <c r="F71" s="117"/>
      <c r="G71" s="137"/>
      <c r="H71" s="134"/>
      <c r="I71" s="135"/>
      <c r="K71" s="116">
        <v>202200100</v>
      </c>
      <c r="L71" s="159" t="s">
        <v>70</v>
      </c>
      <c r="M71" s="113">
        <v>5</v>
      </c>
      <c r="N71" s="114" t="s">
        <v>161</v>
      </c>
    </row>
    <row r="72" spans="1:20" s="133" customFormat="1" x14ac:dyDescent="0.2">
      <c r="A72" s="106">
        <v>202000037</v>
      </c>
      <c r="B72" s="194" t="s">
        <v>31</v>
      </c>
      <c r="C72" s="131">
        <v>5</v>
      </c>
      <c r="D72" s="132" t="s">
        <v>161</v>
      </c>
      <c r="F72" s="117"/>
      <c r="G72" s="138"/>
      <c r="H72" s="134"/>
      <c r="I72" s="135"/>
      <c r="K72" s="116">
        <v>201600327</v>
      </c>
      <c r="L72" s="159" t="s">
        <v>106</v>
      </c>
      <c r="M72" s="113">
        <v>5</v>
      </c>
      <c r="N72" s="114" t="s">
        <v>164</v>
      </c>
    </row>
    <row r="73" spans="1:20" s="133" customFormat="1" x14ac:dyDescent="0.2">
      <c r="A73" s="106">
        <v>201300039</v>
      </c>
      <c r="B73" s="194" t="s">
        <v>57</v>
      </c>
      <c r="C73" s="131">
        <v>5</v>
      </c>
      <c r="D73" s="132" t="s">
        <v>163</v>
      </c>
      <c r="F73" s="117"/>
      <c r="G73" s="138"/>
      <c r="H73" s="134"/>
      <c r="I73" s="135"/>
      <c r="K73" s="116">
        <v>191155730</v>
      </c>
      <c r="L73" s="159" t="s">
        <v>190</v>
      </c>
      <c r="M73" s="113">
        <v>5</v>
      </c>
      <c r="N73" s="114" t="s">
        <v>163</v>
      </c>
    </row>
    <row r="74" spans="1:20" s="133" customFormat="1" x14ac:dyDescent="0.2">
      <c r="A74" s="106">
        <v>191155710</v>
      </c>
      <c r="B74" s="194" t="s">
        <v>38</v>
      </c>
      <c r="C74" s="131">
        <v>5</v>
      </c>
      <c r="D74" s="132" t="s">
        <v>163</v>
      </c>
      <c r="F74" s="117"/>
      <c r="G74" s="137"/>
      <c r="H74" s="136"/>
      <c r="I74" s="135"/>
      <c r="K74" s="116"/>
      <c r="L74" s="159"/>
      <c r="M74" s="113"/>
      <c r="N74" s="114"/>
    </row>
    <row r="75" spans="1:20" s="133" customFormat="1" x14ac:dyDescent="0.2">
      <c r="A75" s="106">
        <v>202200111</v>
      </c>
      <c r="B75" s="194" t="s">
        <v>94</v>
      </c>
      <c r="C75" s="131">
        <v>5</v>
      </c>
      <c r="D75" s="132" t="s">
        <v>164</v>
      </c>
      <c r="F75" s="117"/>
      <c r="G75" s="137"/>
      <c r="H75" s="136"/>
      <c r="I75" s="135"/>
      <c r="K75" s="116"/>
      <c r="L75" s="159"/>
      <c r="M75" s="113"/>
      <c r="N75" s="114"/>
    </row>
    <row r="76" spans="1:20" s="133" customFormat="1" x14ac:dyDescent="0.2">
      <c r="A76" s="106">
        <v>201600101</v>
      </c>
      <c r="B76" s="194" t="s">
        <v>39</v>
      </c>
      <c r="C76" s="131">
        <v>5</v>
      </c>
      <c r="D76" s="132" t="s">
        <v>163</v>
      </c>
      <c r="F76" s="117"/>
      <c r="G76" s="138"/>
      <c r="H76" s="134"/>
      <c r="I76" s="135"/>
      <c r="K76" s="199"/>
      <c r="L76" s="200"/>
      <c r="M76" s="201"/>
      <c r="N76" s="202"/>
    </row>
    <row r="77" spans="1:20" s="133" customFormat="1" x14ac:dyDescent="0.2">
      <c r="A77" s="106">
        <v>191141700</v>
      </c>
      <c r="B77" s="194" t="s">
        <v>28</v>
      </c>
      <c r="C77" s="131">
        <v>5</v>
      </c>
      <c r="D77" s="132" t="s">
        <v>161</v>
      </c>
      <c r="F77" s="117"/>
      <c r="G77" s="138"/>
      <c r="H77" s="134"/>
      <c r="I77" s="135"/>
      <c r="K77" s="116"/>
      <c r="L77" s="159"/>
      <c r="M77" s="113"/>
      <c r="N77" s="114"/>
    </row>
    <row r="78" spans="1:20" s="133" customFormat="1" x14ac:dyDescent="0.2">
      <c r="A78" s="106">
        <v>191155730</v>
      </c>
      <c r="B78" s="194" t="s">
        <v>190</v>
      </c>
      <c r="C78" s="131">
        <v>5</v>
      </c>
      <c r="D78" s="132" t="s">
        <v>163</v>
      </c>
      <c r="F78" s="117"/>
      <c r="G78" s="138"/>
      <c r="H78" s="134"/>
      <c r="I78" s="135"/>
      <c r="K78" s="116"/>
      <c r="L78" s="203"/>
      <c r="M78" s="113"/>
      <c r="N78" s="114"/>
    </row>
    <row r="79" spans="1:20" s="133" customFormat="1" ht="15" thickBot="1" x14ac:dyDescent="0.25">
      <c r="A79" s="139">
        <v>201900098</v>
      </c>
      <c r="B79" s="204" t="s">
        <v>40</v>
      </c>
      <c r="C79" s="140">
        <v>5</v>
      </c>
      <c r="D79" s="141" t="s">
        <v>164</v>
      </c>
      <c r="F79" s="142"/>
      <c r="G79" s="143"/>
      <c r="H79" s="144"/>
      <c r="I79" s="145"/>
      <c r="K79" s="146"/>
      <c r="L79" s="205"/>
      <c r="M79" s="147"/>
      <c r="N79" s="148"/>
      <c r="Q79" s="17"/>
      <c r="R79" s="17"/>
      <c r="S79" s="17"/>
      <c r="T79" s="17"/>
    </row>
    <row r="80" spans="1:20" s="133" customFormat="1" ht="15" thickBot="1" x14ac:dyDescent="0.25">
      <c r="K80" s="149"/>
      <c r="L80" s="206"/>
      <c r="M80" s="150"/>
      <c r="N80" s="150"/>
      <c r="Q80" s="17"/>
      <c r="R80" s="17"/>
      <c r="S80" s="17"/>
      <c r="T80" s="17"/>
    </row>
    <row r="81" spans="1:9" ht="15.75" customHeight="1" x14ac:dyDescent="0.25">
      <c r="A81" s="257" t="s">
        <v>194</v>
      </c>
      <c r="B81" s="258"/>
      <c r="C81" s="258"/>
      <c r="D81" s="259"/>
      <c r="F81" s="263" t="s">
        <v>195</v>
      </c>
      <c r="G81" s="264"/>
      <c r="H81" s="264"/>
      <c r="I81" s="265"/>
    </row>
    <row r="82" spans="1:9" ht="14.25" customHeight="1" x14ac:dyDescent="0.25">
      <c r="A82" s="260"/>
      <c r="B82" s="261"/>
      <c r="C82" s="261"/>
      <c r="D82" s="262"/>
      <c r="F82" s="266"/>
      <c r="G82" s="267"/>
      <c r="H82" s="267"/>
      <c r="I82" s="268"/>
    </row>
    <row r="83" spans="1:9" ht="15" customHeight="1" x14ac:dyDescent="0.25">
      <c r="A83" s="207" t="s">
        <v>196</v>
      </c>
      <c r="B83" s="208"/>
      <c r="C83" s="209" t="s">
        <v>1</v>
      </c>
      <c r="D83" s="210" t="s">
        <v>159</v>
      </c>
      <c r="F83" s="211"/>
      <c r="G83" s="212"/>
      <c r="H83" s="212"/>
      <c r="I83" s="213"/>
    </row>
    <row r="84" spans="1:9" ht="15" x14ac:dyDescent="0.25">
      <c r="A84" s="214">
        <v>191158500</v>
      </c>
      <c r="B84" s="215" t="s">
        <v>119</v>
      </c>
      <c r="C84" s="216" t="s">
        <v>174</v>
      </c>
      <c r="D84" s="217" t="s">
        <v>175</v>
      </c>
      <c r="F84" s="218" t="s">
        <v>202</v>
      </c>
      <c r="I84" s="219"/>
    </row>
    <row r="85" spans="1:9" ht="15" x14ac:dyDescent="0.25">
      <c r="A85" s="214">
        <v>201800102</v>
      </c>
      <c r="B85" s="215" t="s">
        <v>120</v>
      </c>
      <c r="C85" s="220">
        <v>5</v>
      </c>
      <c r="D85" s="217" t="s">
        <v>161</v>
      </c>
      <c r="F85" s="218" t="s">
        <v>203</v>
      </c>
      <c r="I85" s="219"/>
    </row>
    <row r="86" spans="1:9" ht="15" x14ac:dyDescent="0.25">
      <c r="A86" s="214">
        <v>202001436</v>
      </c>
      <c r="B86" s="215" t="s">
        <v>103</v>
      </c>
      <c r="C86" s="220">
        <v>5</v>
      </c>
      <c r="D86" s="217" t="s">
        <v>163</v>
      </c>
      <c r="F86" s="218" t="s">
        <v>204</v>
      </c>
      <c r="I86" s="219"/>
    </row>
    <row r="87" spans="1:9" ht="15" x14ac:dyDescent="0.25">
      <c r="A87" s="214">
        <v>191124310</v>
      </c>
      <c r="B87" s="215" t="s">
        <v>121</v>
      </c>
      <c r="C87" s="220">
        <v>5</v>
      </c>
      <c r="D87" s="217" t="s">
        <v>163</v>
      </c>
      <c r="F87" s="218" t="s">
        <v>205</v>
      </c>
      <c r="I87" s="219"/>
    </row>
    <row r="88" spans="1:9" x14ac:dyDescent="0.25">
      <c r="A88" s="214">
        <v>192850960</v>
      </c>
      <c r="B88" s="215" t="s">
        <v>122</v>
      </c>
      <c r="C88" s="220">
        <v>5</v>
      </c>
      <c r="D88" s="217" t="s">
        <v>163</v>
      </c>
      <c r="F88" s="218" t="s">
        <v>206</v>
      </c>
      <c r="I88" s="219"/>
    </row>
    <row r="89" spans="1:9" x14ac:dyDescent="0.25">
      <c r="A89" s="214">
        <v>201600241</v>
      </c>
      <c r="B89" s="215" t="s">
        <v>151</v>
      </c>
      <c r="C89" s="220">
        <v>5</v>
      </c>
      <c r="D89" s="217" t="s">
        <v>174</v>
      </c>
      <c r="F89" s="218"/>
      <c r="I89" s="219"/>
    </row>
    <row r="90" spans="1:9" ht="15" x14ac:dyDescent="0.25">
      <c r="A90" s="214">
        <v>201700025</v>
      </c>
      <c r="B90" s="215" t="s">
        <v>123</v>
      </c>
      <c r="C90" s="220">
        <v>5</v>
      </c>
      <c r="D90" s="217" t="s">
        <v>163</v>
      </c>
      <c r="F90" s="221" t="s">
        <v>15</v>
      </c>
      <c r="G90" s="17" t="s">
        <v>197</v>
      </c>
      <c r="I90" s="219"/>
    </row>
    <row r="91" spans="1:9" ht="15" x14ac:dyDescent="0.25">
      <c r="A91" s="214">
        <v>192850840</v>
      </c>
      <c r="B91" s="215" t="s">
        <v>124</v>
      </c>
      <c r="C91" s="220">
        <v>5</v>
      </c>
      <c r="D91" s="217" t="s">
        <v>163</v>
      </c>
      <c r="F91" s="221" t="s">
        <v>126</v>
      </c>
      <c r="G91" s="17" t="s">
        <v>198</v>
      </c>
      <c r="I91" s="219"/>
    </row>
    <row r="92" spans="1:9" ht="15" x14ac:dyDescent="0.25">
      <c r="A92" s="214">
        <v>202100082</v>
      </c>
      <c r="B92" s="215" t="s">
        <v>152</v>
      </c>
      <c r="C92" s="220">
        <v>5</v>
      </c>
      <c r="D92" s="217" t="s">
        <v>177</v>
      </c>
      <c r="F92" s="221"/>
      <c r="I92" s="219"/>
    </row>
    <row r="93" spans="1:9" ht="15" thickBot="1" x14ac:dyDescent="0.3">
      <c r="A93" s="222">
        <v>201000201</v>
      </c>
      <c r="B93" s="223" t="s">
        <v>125</v>
      </c>
      <c r="C93" s="224">
        <v>5</v>
      </c>
      <c r="D93" s="225" t="s">
        <v>164</v>
      </c>
      <c r="F93" s="226"/>
      <c r="G93" s="227"/>
      <c r="H93" s="227"/>
      <c r="I93" s="228"/>
    </row>
    <row r="94" spans="1:9" ht="15" x14ac:dyDescent="0.25">
      <c r="B94" s="7"/>
      <c r="D94" s="40"/>
      <c r="E94" s="40"/>
    </row>
    <row r="95" spans="1:9" ht="15" x14ac:dyDescent="0.25">
      <c r="B95" s="7"/>
      <c r="D95" s="40"/>
      <c r="E95" s="40"/>
    </row>
    <row r="96" spans="1:9" x14ac:dyDescent="0.25">
      <c r="C96" s="229"/>
      <c r="D96" s="40"/>
      <c r="E96" s="40"/>
    </row>
    <row r="97" spans="3:5" x14ac:dyDescent="0.25">
      <c r="C97" s="229"/>
      <c r="D97" s="40"/>
      <c r="E97" s="40"/>
    </row>
    <row r="98" spans="3:5" x14ac:dyDescent="0.25">
      <c r="C98" s="229"/>
      <c r="D98" s="40"/>
      <c r="E98" s="40"/>
    </row>
    <row r="99" spans="3:5" x14ac:dyDescent="0.25">
      <c r="C99" s="229"/>
      <c r="D99" s="40"/>
      <c r="E99" s="40"/>
    </row>
    <row r="100" spans="3:5" x14ac:dyDescent="0.25">
      <c r="E100" s="40"/>
    </row>
    <row r="101" spans="3:5" x14ac:dyDescent="0.2">
      <c r="C101" s="230"/>
      <c r="D101" s="40"/>
      <c r="E101" s="40"/>
    </row>
    <row r="102" spans="3:5" x14ac:dyDescent="0.25">
      <c r="C102" s="229"/>
      <c r="D102" s="40"/>
      <c r="E102" s="40"/>
    </row>
    <row r="103" spans="3:5" x14ac:dyDescent="0.25">
      <c r="C103" s="229"/>
      <c r="D103" s="40"/>
      <c r="E103" s="40"/>
    </row>
    <row r="104" spans="3:5" x14ac:dyDescent="0.25">
      <c r="C104" s="229"/>
      <c r="D104" s="40"/>
      <c r="E104" s="40"/>
    </row>
    <row r="105" spans="3:5" x14ac:dyDescent="0.25">
      <c r="C105" s="229"/>
      <c r="D105" s="40"/>
      <c r="E105" s="40"/>
    </row>
    <row r="106" spans="3:5" x14ac:dyDescent="0.25">
      <c r="D106" s="40"/>
      <c r="E106" s="40"/>
    </row>
    <row r="107" spans="3:5" x14ac:dyDescent="0.25">
      <c r="D107" s="40"/>
      <c r="E107" s="40"/>
    </row>
  </sheetData>
  <mergeCells count="15">
    <mergeCell ref="Q5:R5"/>
    <mergeCell ref="A1:N1"/>
    <mergeCell ref="A3:N3"/>
    <mergeCell ref="A4:D5"/>
    <mergeCell ref="F4:I5"/>
    <mergeCell ref="K4:N5"/>
    <mergeCell ref="A81:D82"/>
    <mergeCell ref="F81:I82"/>
    <mergeCell ref="Q6:R6"/>
    <mergeCell ref="Q7:R7"/>
    <mergeCell ref="Q9:R9"/>
    <mergeCell ref="Q10:R10"/>
    <mergeCell ref="A41:D42"/>
    <mergeCell ref="F41:I42"/>
    <mergeCell ref="K41:N42"/>
  </mergeCells>
  <hyperlinks>
    <hyperlink ref="B7" r:id="rId1" xr:uid="{00000000-0004-0000-0900-000000000000}"/>
    <hyperlink ref="B12" r:id="rId2" xr:uid="{00000000-0004-0000-0900-000001000000}"/>
    <hyperlink ref="B10" r:id="rId3" xr:uid="{00000000-0004-0000-0900-000002000000}"/>
    <hyperlink ref="B11" r:id="rId4" xr:uid="{00000000-0004-0000-0900-000003000000}"/>
    <hyperlink ref="B13" r:id="rId5" xr:uid="{00000000-0004-0000-0900-000004000000}"/>
    <hyperlink ref="B14" r:id="rId6" xr:uid="{00000000-0004-0000-0900-000005000000}"/>
    <hyperlink ref="B16" r:id="rId7" xr:uid="{00000000-0004-0000-0900-000006000000}"/>
    <hyperlink ref="B17" r:id="rId8" xr:uid="{00000000-0004-0000-0900-000007000000}"/>
    <hyperlink ref="B18" r:id="rId9" xr:uid="{00000000-0004-0000-0900-000008000000}"/>
    <hyperlink ref="G7" r:id="rId10" xr:uid="{00000000-0004-0000-0900-000009000000}"/>
    <hyperlink ref="G8" r:id="rId11" xr:uid="{00000000-0004-0000-0900-00000A000000}"/>
    <hyperlink ref="G10" r:id="rId12" xr:uid="{00000000-0004-0000-0900-00000B000000}"/>
    <hyperlink ref="G11" r:id="rId13" xr:uid="{00000000-0004-0000-0900-00000C000000}"/>
    <hyperlink ref="G12" r:id="rId14" xr:uid="{00000000-0004-0000-0900-00000D000000}"/>
    <hyperlink ref="G9" r:id="rId15" xr:uid="{00000000-0004-0000-0900-00000E000000}"/>
    <hyperlink ref="G18" r:id="rId16" xr:uid="{00000000-0004-0000-0900-00000F000000}"/>
    <hyperlink ref="L7" r:id="rId17" xr:uid="{00000000-0004-0000-0900-000010000000}"/>
    <hyperlink ref="L8" r:id="rId18" xr:uid="{00000000-0004-0000-0900-000011000000}"/>
    <hyperlink ref="L9" r:id="rId19" xr:uid="{00000000-0004-0000-0900-000012000000}"/>
    <hyperlink ref="L10" r:id="rId20" xr:uid="{00000000-0004-0000-0900-000013000000}"/>
    <hyperlink ref="L18" r:id="rId21" xr:uid="{00000000-0004-0000-0900-000014000000}"/>
    <hyperlink ref="L57" r:id="rId22" xr:uid="{00000000-0004-0000-0900-000015000000}"/>
    <hyperlink ref="L44" r:id="rId23" xr:uid="{00000000-0004-0000-0900-000016000000}"/>
    <hyperlink ref="L47" r:id="rId24" xr:uid="{00000000-0004-0000-0900-000017000000}"/>
    <hyperlink ref="L49" r:id="rId25" xr:uid="{00000000-0004-0000-0900-000018000000}"/>
    <hyperlink ref="L50" r:id="rId26" xr:uid="{00000000-0004-0000-0900-000019000000}"/>
    <hyperlink ref="L51" r:id="rId27" xr:uid="{00000000-0004-0000-0900-00001A000000}"/>
    <hyperlink ref="L52" r:id="rId28" xr:uid="{00000000-0004-0000-0900-00001B000000}"/>
    <hyperlink ref="L53" r:id="rId29" xr:uid="{00000000-0004-0000-0900-00001C000000}"/>
    <hyperlink ref="L54" r:id="rId30" xr:uid="{00000000-0004-0000-0900-00001D000000}"/>
    <hyperlink ref="L55" r:id="rId31" xr:uid="{00000000-0004-0000-0900-00001E000000}"/>
    <hyperlink ref="G44" r:id="rId32" xr:uid="{00000000-0004-0000-0900-00001F000000}"/>
    <hyperlink ref="G45" r:id="rId33" xr:uid="{00000000-0004-0000-0900-000020000000}"/>
    <hyperlink ref="G46" r:id="rId34" xr:uid="{00000000-0004-0000-0900-000021000000}"/>
    <hyperlink ref="L45" r:id="rId35" xr:uid="{00000000-0004-0000-0900-000022000000}"/>
    <hyperlink ref="L46" r:id="rId36" xr:uid="{00000000-0004-0000-0900-000023000000}"/>
    <hyperlink ref="B44" r:id="rId37" xr:uid="{00000000-0004-0000-0900-000024000000}"/>
    <hyperlink ref="B46" r:id="rId38" display="Design Principles for Robotic and Mechatronic Mechanisms" xr:uid="{00000000-0004-0000-0900-000025000000}"/>
    <hyperlink ref="B47" r:id="rId39" xr:uid="{00000000-0004-0000-0900-000026000000}"/>
    <hyperlink ref="B48" r:id="rId40" xr:uid="{00000000-0004-0000-0900-000027000000}"/>
    <hyperlink ref="B54" r:id="rId41" xr:uid="{00000000-0004-0000-0900-000028000000}"/>
    <hyperlink ref="B55" r:id="rId42" xr:uid="{00000000-0004-0000-0900-000029000000}"/>
    <hyperlink ref="L11" r:id="rId43" xr:uid="{00000000-0004-0000-0900-00002A000000}"/>
    <hyperlink ref="L12" r:id="rId44" xr:uid="{00000000-0004-0000-0900-00002B000000}"/>
    <hyperlink ref="L15" r:id="rId45" xr:uid="{00000000-0004-0000-0900-00002C000000}"/>
    <hyperlink ref="L14" r:id="rId46" xr:uid="{00000000-0004-0000-0900-00002D000000}"/>
    <hyperlink ref="L17" r:id="rId47" xr:uid="{00000000-0004-0000-0900-00002E000000}"/>
    <hyperlink ref="G16" r:id="rId48" xr:uid="{00000000-0004-0000-0900-00002F000000}"/>
    <hyperlink ref="G15" r:id="rId49" xr:uid="{00000000-0004-0000-0900-000030000000}"/>
    <hyperlink ref="G17" r:id="rId50" xr:uid="{00000000-0004-0000-0900-000031000000}"/>
    <hyperlink ref="G14" r:id="rId51" xr:uid="{00000000-0004-0000-0900-000032000000}"/>
    <hyperlink ref="G21" r:id="rId52" xr:uid="{00000000-0004-0000-0900-000033000000}"/>
    <hyperlink ref="G22" r:id="rId53" xr:uid="{00000000-0004-0000-0900-000034000000}"/>
    <hyperlink ref="G23" r:id="rId54" xr:uid="{00000000-0004-0000-0900-000035000000}"/>
    <hyperlink ref="B60" r:id="rId55" xr:uid="{00000000-0004-0000-0900-000036000000}"/>
    <hyperlink ref="B65" r:id="rId56" xr:uid="{00000000-0004-0000-0900-000037000000}"/>
    <hyperlink ref="B64" r:id="rId57" xr:uid="{00000000-0004-0000-0900-000038000000}"/>
    <hyperlink ref="B52" r:id="rId58" xr:uid="{00000000-0004-0000-0900-000039000000}"/>
    <hyperlink ref="G24" r:id="rId59" xr:uid="{00000000-0004-0000-0900-00003A000000}"/>
    <hyperlink ref="G26" r:id="rId60" xr:uid="{00000000-0004-0000-0900-00003B000000}"/>
    <hyperlink ref="B49" r:id="rId61" xr:uid="{00000000-0004-0000-0900-00003C000000}"/>
    <hyperlink ref="G58" r:id="rId62" xr:uid="{00000000-0004-0000-0900-00003D000000}"/>
    <hyperlink ref="G59" r:id="rId63" xr:uid="{00000000-0004-0000-0900-00003E000000}"/>
    <hyperlink ref="G61" r:id="rId64" xr:uid="{00000000-0004-0000-0900-00003F000000}"/>
    <hyperlink ref="B63" r:id="rId65" xr:uid="{00000000-0004-0000-0900-000040000000}"/>
    <hyperlink ref="B66" r:id="rId66" xr:uid="{00000000-0004-0000-0900-000041000000}"/>
    <hyperlink ref="B68" r:id="rId67" xr:uid="{00000000-0004-0000-0900-000042000000}"/>
    <hyperlink ref="B69" r:id="rId68" xr:uid="{00000000-0004-0000-0900-000043000000}"/>
    <hyperlink ref="B70" r:id="rId69" xr:uid="{00000000-0004-0000-0900-000044000000}"/>
    <hyperlink ref="B74" r:id="rId70" xr:uid="{00000000-0004-0000-0900-000045000000}"/>
    <hyperlink ref="B75" r:id="rId71" xr:uid="{00000000-0004-0000-0900-000046000000}"/>
    <hyperlink ref="B76" r:id="rId72" xr:uid="{00000000-0004-0000-0900-000047000000}"/>
    <hyperlink ref="B77" r:id="rId73" xr:uid="{00000000-0004-0000-0900-000048000000}"/>
    <hyperlink ref="B79" r:id="rId74" xr:uid="{00000000-0004-0000-0900-000049000000}"/>
    <hyperlink ref="B78" r:id="rId75" xr:uid="{00000000-0004-0000-0900-00004A000000}"/>
    <hyperlink ref="B15" r:id="rId76" xr:uid="{00000000-0004-0000-0900-00004B000000}"/>
    <hyperlink ref="G47" r:id="rId77" xr:uid="{00000000-0004-0000-0900-00004C000000}"/>
    <hyperlink ref="B72" r:id="rId78" xr:uid="{00000000-0004-0000-0900-00004D000000}"/>
    <hyperlink ref="B67" r:id="rId79" xr:uid="{00000000-0004-0000-0900-00004E000000}"/>
    <hyperlink ref="B51" r:id="rId80" xr:uid="{00000000-0004-0000-0900-00004F000000}"/>
    <hyperlink ref="L13" r:id="rId81" xr:uid="{00000000-0004-0000-0900-000050000000}"/>
    <hyperlink ref="L16" r:id="rId82" xr:uid="{00000000-0004-0000-0900-000051000000}"/>
    <hyperlink ref="G13" r:id="rId83" xr:uid="{00000000-0004-0000-0900-000052000000}"/>
    <hyperlink ref="L48" r:id="rId84" xr:uid="{00000000-0004-0000-0900-000053000000}"/>
    <hyperlink ref="B50" r:id="rId85" xr:uid="{00000000-0004-0000-0900-000054000000}"/>
    <hyperlink ref="B59" r:id="rId86" xr:uid="{00000000-0004-0000-0900-000055000000}"/>
    <hyperlink ref="B61" r:id="rId87" xr:uid="{00000000-0004-0000-0900-000056000000}"/>
    <hyperlink ref="B53" r:id="rId88" xr:uid="{00000000-0004-0000-0900-000057000000}"/>
    <hyperlink ref="B57" r:id="rId89" xr:uid="{00000000-0004-0000-0900-000058000000}"/>
    <hyperlink ref="B9" r:id="rId90" xr:uid="{00000000-0004-0000-0900-000059000000}"/>
    <hyperlink ref="B8" r:id="rId91" xr:uid="{00000000-0004-0000-0900-00005A000000}"/>
    <hyperlink ref="G27" r:id="rId92" display="Design Principles for Robotic and Mechatronic Mechanisms" xr:uid="{00000000-0004-0000-0900-00005B000000}"/>
    <hyperlink ref="B71" r:id="rId93" xr:uid="{00000000-0004-0000-0900-00005C000000}"/>
    <hyperlink ref="G63" r:id="rId94" display="Flexible Multibody Dynamics " xr:uid="{00000000-0004-0000-0900-00005D000000}"/>
    <hyperlink ref="G62" r:id="rId95" xr:uid="{00000000-0004-0000-0900-00005E000000}"/>
    <hyperlink ref="G64" r:id="rId96" xr:uid="{00000000-0004-0000-0900-00005F000000}"/>
    <hyperlink ref="G65" r:id="rId97" xr:uid="{00000000-0004-0000-0900-000060000000}"/>
    <hyperlink ref="G66" r:id="rId98" xr:uid="{00000000-0004-0000-0900-000061000000}"/>
    <hyperlink ref="G67" r:id="rId99" xr:uid="{00000000-0004-0000-0900-000062000000}"/>
    <hyperlink ref="G68" r:id="rId100" xr:uid="{00000000-0004-0000-0900-000063000000}"/>
    <hyperlink ref="G69" r:id="rId101" xr:uid="{00000000-0004-0000-0900-000064000000}"/>
    <hyperlink ref="G39" r:id="rId102" xr:uid="{00000000-0004-0000-0900-000065000000}"/>
    <hyperlink ref="G38" r:id="rId103" xr:uid="{00000000-0004-0000-0900-000066000000}"/>
    <hyperlink ref="G37" r:id="rId104" xr:uid="{00000000-0004-0000-0900-000067000000}"/>
    <hyperlink ref="G36" r:id="rId105" xr:uid="{00000000-0004-0000-0900-000068000000}"/>
    <hyperlink ref="G35" r:id="rId106" xr:uid="{00000000-0004-0000-0900-000069000000}"/>
    <hyperlink ref="G34" r:id="rId107" xr:uid="{00000000-0004-0000-0900-00006A000000}"/>
    <hyperlink ref="G32" r:id="rId108" xr:uid="{00000000-0004-0000-0900-00006B000000}"/>
    <hyperlink ref="G31" r:id="rId109" xr:uid="{00000000-0004-0000-0900-00006C000000}"/>
    <hyperlink ref="G30" r:id="rId110" xr:uid="{00000000-0004-0000-0900-00006D000000}"/>
    <hyperlink ref="G29" r:id="rId111" xr:uid="{00000000-0004-0000-0900-00006E000000}"/>
    <hyperlink ref="G28" r:id="rId112" xr:uid="{00000000-0004-0000-0900-00006F000000}"/>
    <hyperlink ref="G33" r:id="rId113" display="Multiscale Functional Materials for Engineering Applications" xr:uid="{00000000-0004-0000-0900-000070000000}"/>
    <hyperlink ref="B62" r:id="rId114" xr:uid="{00000000-0004-0000-0900-000071000000}"/>
    <hyperlink ref="B73" r:id="rId115" xr:uid="{00000000-0004-0000-0900-000072000000}"/>
    <hyperlink ref="L58" r:id="rId116" display="3D bioprinting" xr:uid="{00000000-0004-0000-0900-000073000000}"/>
    <hyperlink ref="B58" r:id="rId117" xr:uid="{00000000-0004-0000-0900-000074000000}"/>
    <hyperlink ref="G57" r:id="rId118" xr:uid="{00000000-0004-0000-0900-000075000000}"/>
    <hyperlink ref="B20" r:id="rId119" xr:uid="{00000000-0004-0000-0900-000076000000}"/>
    <hyperlink ref="B24" r:id="rId120" xr:uid="{00000000-0004-0000-0900-000077000000}"/>
    <hyperlink ref="B23" r:id="rId121" xr:uid="{00000000-0004-0000-0900-000078000000}"/>
    <hyperlink ref="B21" r:id="rId122" xr:uid="{00000000-0004-0000-0900-000079000000}"/>
    <hyperlink ref="B22" r:id="rId123" xr:uid="{00000000-0004-0000-0900-00007A000000}"/>
    <hyperlink ref="B25" r:id="rId124" xr:uid="{00000000-0004-0000-0900-00007B000000}"/>
    <hyperlink ref="B26" r:id="rId125" xr:uid="{00000000-0004-0000-0900-00007C000000}"/>
    <hyperlink ref="G20" r:id="rId126" xr:uid="{00000000-0004-0000-0900-00007D000000}"/>
    <hyperlink ref="L21" r:id="rId127" xr:uid="{00000000-0004-0000-0900-00007E000000}"/>
    <hyperlink ref="L20" r:id="rId128" xr:uid="{00000000-0004-0000-0900-00007F000000}"/>
    <hyperlink ref="L22" r:id="rId129" xr:uid="{00000000-0004-0000-0900-000080000000}"/>
    <hyperlink ref="L24" r:id="rId130" xr:uid="{00000000-0004-0000-0900-000081000000}"/>
    <hyperlink ref="L28" r:id="rId131" xr:uid="{00000000-0004-0000-0900-000082000000}"/>
    <hyperlink ref="L32" r:id="rId132" xr:uid="{00000000-0004-0000-0900-000083000000}"/>
    <hyperlink ref="L25" r:id="rId133" xr:uid="{00000000-0004-0000-0900-000084000000}"/>
    <hyperlink ref="L26" r:id="rId134" xr:uid="{00000000-0004-0000-0900-000085000000}"/>
    <hyperlink ref="L27" r:id="rId135" xr:uid="{00000000-0004-0000-0900-000086000000}"/>
    <hyperlink ref="L30" r:id="rId136" xr:uid="{00000000-0004-0000-0900-000087000000}"/>
    <hyperlink ref="L33" r:id="rId137" xr:uid="{00000000-0004-0000-0900-000088000000}"/>
    <hyperlink ref="L34" r:id="rId138" xr:uid="{00000000-0004-0000-0900-000089000000}"/>
    <hyperlink ref="L35" r:id="rId139" xr:uid="{00000000-0004-0000-0900-00008A000000}"/>
    <hyperlink ref="L36" r:id="rId140" xr:uid="{00000000-0004-0000-0900-00008B000000}"/>
    <hyperlink ref="L37" r:id="rId141" xr:uid="{00000000-0004-0000-0900-00008C000000}"/>
    <hyperlink ref="L29" r:id="rId142" xr:uid="{00000000-0004-0000-0900-00008D000000}"/>
    <hyperlink ref="L23" r:id="rId143" xr:uid="{00000000-0004-0000-0900-00008E000000}"/>
    <hyperlink ref="L31" r:id="rId144" xr:uid="{00000000-0004-0000-0900-00008F000000}"/>
    <hyperlink ref="B45" r:id="rId145" xr:uid="{00000000-0004-0000-0900-000090000000}"/>
    <hyperlink ref="G60" r:id="rId146" xr:uid="{00000000-0004-0000-0900-000091000000}"/>
    <hyperlink ref="L59" r:id="rId147" xr:uid="{00000000-0004-0000-0900-000092000000}"/>
    <hyperlink ref="L60" r:id="rId148" xr:uid="{00000000-0004-0000-0900-000093000000}"/>
    <hyperlink ref="L61" r:id="rId149" xr:uid="{00000000-0004-0000-0900-000094000000}"/>
    <hyperlink ref="L63" r:id="rId150" xr:uid="{00000000-0004-0000-0900-000095000000}"/>
    <hyperlink ref="L64" r:id="rId151" xr:uid="{00000000-0004-0000-0900-000096000000}"/>
    <hyperlink ref="L73" r:id="rId152" xr:uid="{00000000-0004-0000-0900-000097000000}"/>
    <hyperlink ref="L72" r:id="rId153" xr:uid="{00000000-0004-0000-0900-000098000000}"/>
    <hyperlink ref="L71" r:id="rId154" xr:uid="{00000000-0004-0000-0900-000099000000}"/>
    <hyperlink ref="L69" r:id="rId155" xr:uid="{00000000-0004-0000-0900-00009A000000}"/>
    <hyperlink ref="L68" r:id="rId156" xr:uid="{00000000-0004-0000-0900-00009B000000}"/>
    <hyperlink ref="L67" r:id="rId157" display="Design Principles for Robotic and Mechatronic Mechanisms" xr:uid="{00000000-0004-0000-0900-00009C000000}"/>
    <hyperlink ref="L66" r:id="rId158" xr:uid="{00000000-0004-0000-0900-00009D000000}"/>
    <hyperlink ref="L65" r:id="rId159" xr:uid="{00000000-0004-0000-0900-00009E000000}"/>
    <hyperlink ref="G25" r:id="rId160" xr:uid="{00000000-0004-0000-0900-00009F000000}"/>
    <hyperlink ref="L70" r:id="rId161" xr:uid="{00000000-0004-0000-0900-0000A0000000}"/>
    <hyperlink ref="B27" r:id="rId162" xr:uid="{00000000-0004-0000-0900-0000A1000000}"/>
    <hyperlink ref="L62" r:id="rId163" xr:uid="{00000000-0004-0000-0900-0000A2000000}"/>
    <hyperlink ref="G48" r:id="rId164" xr:uid="{00000000-0004-0000-0900-0000A3000000}"/>
    <hyperlink ref="G49" r:id="rId165" display="Tribology " xr:uid="{00000000-0004-0000-0900-0000A4000000}"/>
    <hyperlink ref="G50" r:id="rId166" display="Biomechanics of Human Movement" xr:uid="{00000000-0004-0000-0900-0000A5000000}"/>
    <hyperlink ref="G51" r:id="rId167" display="Fluid Mechanics II" xr:uid="{00000000-0004-0000-0900-0000A6000000}"/>
    <hyperlink ref="G53" r:id="rId168" display="Fundamentals of Numerical Methods" xr:uid="{00000000-0004-0000-0900-0000A7000000}"/>
    <hyperlink ref="G54" r:id="rId169" display="Human Movement Control" xr:uid="{00000000-0004-0000-0900-0000A8000000}"/>
    <hyperlink ref="G52" r:id="rId170" display="Multiscale Functional Materials for Engineering Application" xr:uid="{00000000-0004-0000-0900-0000A9000000}"/>
    <hyperlink ref="B84" r:id="rId171" xr:uid="{00000000-0004-0000-0900-0000AA000000}"/>
    <hyperlink ref="B85" r:id="rId172" xr:uid="{00000000-0004-0000-0900-0000AB000000}"/>
    <hyperlink ref="B87" r:id="rId173" xr:uid="{00000000-0004-0000-0900-0000AC000000}"/>
    <hyperlink ref="B86" r:id="rId174" xr:uid="{00000000-0004-0000-0900-0000AD000000}"/>
    <hyperlink ref="B88" r:id="rId175" xr:uid="{00000000-0004-0000-0900-0000AE000000}"/>
    <hyperlink ref="B89" r:id="rId176" display="Introduction to Robotics Design" xr:uid="{00000000-0004-0000-0900-0000AF000000}"/>
    <hyperlink ref="B90" r:id="rId177" display="Virtual Reality" xr:uid="{00000000-0004-0000-0900-0000B0000000}"/>
    <hyperlink ref="B91" r:id="rId178" xr:uid="{00000000-0004-0000-0900-0000B1000000}"/>
    <hyperlink ref="B93" r:id="rId179" xr:uid="{00000000-0004-0000-0900-0000B2000000}"/>
    <hyperlink ref="B92" r:id="rId180" xr:uid="{00000000-0004-0000-0900-0000B3000000}"/>
  </hyperlinks>
  <pageMargins left="0.7" right="0.7" top="0.75" bottom="0.75" header="0.3" footer="0.3"/>
  <pageSetup paperSize="8" scale="59" fitToHeight="0" orientation="portrait" r:id="rId18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107"/>
  <sheetViews>
    <sheetView topLeftCell="A19" zoomScale="90" zoomScaleNormal="90" workbookViewId="0">
      <selection activeCell="A47" sqref="A47"/>
    </sheetView>
  </sheetViews>
  <sheetFormatPr defaultColWidth="9.140625" defaultRowHeight="14.25" x14ac:dyDescent="0.25"/>
  <cols>
    <col min="1" max="1" width="12.42578125" style="17" customWidth="1"/>
    <col min="2" max="2" width="44.7109375" style="17" customWidth="1"/>
    <col min="3" max="3" width="3.85546875" style="17" customWidth="1"/>
    <col min="4" max="4" width="8.42578125" style="17" customWidth="1"/>
    <col min="5" max="5" width="4.7109375" style="17" customWidth="1"/>
    <col min="6" max="6" width="12.42578125" style="17" customWidth="1"/>
    <col min="7" max="7" width="44.7109375" style="17" customWidth="1"/>
    <col min="8" max="8" width="4" style="17" customWidth="1"/>
    <col min="9" max="9" width="8.5703125" style="17" customWidth="1"/>
    <col min="10" max="10" width="4.7109375" style="17" customWidth="1"/>
    <col min="11" max="11" width="12.5703125" style="17" customWidth="1"/>
    <col min="12" max="12" width="44.7109375" style="17" customWidth="1"/>
    <col min="13" max="13" width="4.140625" style="17" customWidth="1"/>
    <col min="14" max="14" width="8.42578125" style="17" customWidth="1"/>
    <col min="15" max="15" width="3" style="17" customWidth="1"/>
    <col min="16" max="16" width="51.28515625" style="17" bestFit="1" customWidth="1"/>
    <col min="17" max="17" width="8.140625" style="17" customWidth="1"/>
    <col min="18" max="18" width="18.28515625" style="17" hidden="1" customWidth="1"/>
    <col min="19" max="16384" width="9.140625" style="17"/>
  </cols>
  <sheetData>
    <row r="1" spans="1:18" ht="15.75" thickBot="1" x14ac:dyDescent="0.3">
      <c r="A1" s="288" t="s">
        <v>153</v>
      </c>
      <c r="B1" s="289"/>
      <c r="C1" s="289"/>
      <c r="D1" s="289"/>
      <c r="E1" s="289"/>
      <c r="F1" s="289"/>
      <c r="G1" s="289"/>
      <c r="H1" s="289"/>
      <c r="I1" s="289"/>
      <c r="J1" s="289"/>
      <c r="K1" s="289"/>
      <c r="L1" s="289"/>
      <c r="M1" s="289"/>
      <c r="N1" s="290"/>
    </row>
    <row r="2" spans="1:18" ht="12" customHeight="1" thickBot="1" x14ac:dyDescent="0.3"/>
    <row r="3" spans="1:18" ht="21.6" customHeight="1" thickBot="1" x14ac:dyDescent="0.3">
      <c r="A3" s="288" t="s">
        <v>154</v>
      </c>
      <c r="B3" s="289"/>
      <c r="C3" s="289"/>
      <c r="D3" s="289"/>
      <c r="E3" s="289"/>
      <c r="F3" s="289"/>
      <c r="G3" s="289"/>
      <c r="H3" s="289"/>
      <c r="I3" s="289"/>
      <c r="J3" s="291"/>
      <c r="K3" s="289"/>
      <c r="L3" s="289"/>
      <c r="M3" s="289"/>
      <c r="N3" s="290"/>
    </row>
    <row r="4" spans="1:18" ht="14.25" customHeight="1" x14ac:dyDescent="0.25">
      <c r="A4" s="292" t="s">
        <v>155</v>
      </c>
      <c r="B4" s="293"/>
      <c r="C4" s="293"/>
      <c r="D4" s="294"/>
      <c r="E4" s="91"/>
      <c r="F4" s="298" t="s">
        <v>156</v>
      </c>
      <c r="G4" s="299"/>
      <c r="H4" s="299"/>
      <c r="I4" s="300"/>
      <c r="J4" s="160"/>
      <c r="K4" s="304" t="s">
        <v>157</v>
      </c>
      <c r="L4" s="305"/>
      <c r="M4" s="305"/>
      <c r="N4" s="306"/>
      <c r="P4" s="160"/>
      <c r="Q4" s="160"/>
      <c r="R4" s="160"/>
    </row>
    <row r="5" spans="1:18" ht="14.45" customHeight="1" thickBot="1" x14ac:dyDescent="0.3">
      <c r="A5" s="295"/>
      <c r="B5" s="296"/>
      <c r="C5" s="296"/>
      <c r="D5" s="297"/>
      <c r="E5" s="91"/>
      <c r="F5" s="301"/>
      <c r="G5" s="302"/>
      <c r="H5" s="302"/>
      <c r="I5" s="303"/>
      <c r="J5" s="91"/>
      <c r="K5" s="307"/>
      <c r="L5" s="308"/>
      <c r="M5" s="308"/>
      <c r="N5" s="309"/>
      <c r="P5" s="160"/>
      <c r="Q5" s="269"/>
      <c r="R5" s="269"/>
    </row>
    <row r="6" spans="1:18" ht="15" customHeight="1" x14ac:dyDescent="0.25">
      <c r="A6" s="161" t="s">
        <v>158</v>
      </c>
      <c r="B6" s="162"/>
      <c r="C6" s="163" t="s">
        <v>1</v>
      </c>
      <c r="D6" s="164" t="s">
        <v>159</v>
      </c>
      <c r="F6" s="165" t="s">
        <v>158</v>
      </c>
      <c r="G6" s="166"/>
      <c r="H6" s="167" t="s">
        <v>1</v>
      </c>
      <c r="I6" s="168" t="s">
        <v>159</v>
      </c>
      <c r="J6" s="91"/>
      <c r="K6" s="56" t="s">
        <v>158</v>
      </c>
      <c r="L6" s="57"/>
      <c r="M6" s="58" t="s">
        <v>1</v>
      </c>
      <c r="N6" s="59" t="s">
        <v>159</v>
      </c>
      <c r="P6" s="160"/>
      <c r="Q6" s="269"/>
      <c r="R6" s="269"/>
    </row>
    <row r="7" spans="1:18" ht="15" x14ac:dyDescent="0.25">
      <c r="A7" s="60">
        <v>201900091</v>
      </c>
      <c r="B7" s="169" t="s">
        <v>51</v>
      </c>
      <c r="C7" s="61">
        <v>5</v>
      </c>
      <c r="D7" s="62" t="s">
        <v>160</v>
      </c>
      <c r="F7" s="68">
        <v>201400103</v>
      </c>
      <c r="G7" s="170" t="s">
        <v>62</v>
      </c>
      <c r="H7" s="63">
        <v>5</v>
      </c>
      <c r="I7" s="64" t="s">
        <v>161</v>
      </c>
      <c r="K7" s="65">
        <v>201500024</v>
      </c>
      <c r="L7" s="171" t="s">
        <v>34</v>
      </c>
      <c r="M7" s="66">
        <v>5</v>
      </c>
      <c r="N7" s="67" t="s">
        <v>160</v>
      </c>
      <c r="P7" s="160"/>
      <c r="Q7" s="269"/>
      <c r="R7" s="269"/>
    </row>
    <row r="8" spans="1:18" ht="15" x14ac:dyDescent="0.25">
      <c r="A8" s="60">
        <v>201800371</v>
      </c>
      <c r="B8" s="169" t="s">
        <v>162</v>
      </c>
      <c r="C8" s="61">
        <v>5</v>
      </c>
      <c r="D8" s="62" t="s">
        <v>163</v>
      </c>
      <c r="F8" s="68">
        <v>201200133</v>
      </c>
      <c r="G8" s="170" t="s">
        <v>63</v>
      </c>
      <c r="H8" s="63">
        <v>5</v>
      </c>
      <c r="I8" s="64" t="s">
        <v>164</v>
      </c>
      <c r="K8" s="65">
        <v>191121710</v>
      </c>
      <c r="L8" s="171" t="s">
        <v>41</v>
      </c>
      <c r="M8" s="66">
        <v>5</v>
      </c>
      <c r="N8" s="67" t="s">
        <v>165</v>
      </c>
      <c r="P8" s="160"/>
      <c r="Q8" s="22"/>
      <c r="R8" s="22"/>
    </row>
    <row r="9" spans="1:18" ht="15" x14ac:dyDescent="0.2">
      <c r="A9" s="60">
        <v>202000244</v>
      </c>
      <c r="B9" s="172" t="s">
        <v>52</v>
      </c>
      <c r="C9" s="61">
        <v>5</v>
      </c>
      <c r="D9" s="62" t="s">
        <v>163</v>
      </c>
      <c r="F9" s="68">
        <v>191121710</v>
      </c>
      <c r="G9" s="170" t="s">
        <v>41</v>
      </c>
      <c r="H9" s="63">
        <v>5</v>
      </c>
      <c r="I9" s="64" t="s">
        <v>165</v>
      </c>
      <c r="K9" s="65">
        <v>191154731</v>
      </c>
      <c r="L9" s="171" t="s">
        <v>53</v>
      </c>
      <c r="M9" s="66">
        <v>5</v>
      </c>
      <c r="N9" s="67" t="s">
        <v>164</v>
      </c>
      <c r="P9" s="160"/>
      <c r="Q9" s="269"/>
      <c r="R9" s="269"/>
    </row>
    <row r="10" spans="1:18" ht="15" x14ac:dyDescent="0.2">
      <c r="A10" s="69">
        <v>191121710</v>
      </c>
      <c r="B10" s="169" t="s">
        <v>41</v>
      </c>
      <c r="C10" s="61">
        <v>5</v>
      </c>
      <c r="D10" s="62" t="s">
        <v>165</v>
      </c>
      <c r="F10" s="68">
        <v>191121720</v>
      </c>
      <c r="G10" s="170" t="s">
        <v>64</v>
      </c>
      <c r="H10" s="63">
        <v>5</v>
      </c>
      <c r="I10" s="64" t="s">
        <v>165</v>
      </c>
      <c r="K10" s="65">
        <v>201600019</v>
      </c>
      <c r="L10" s="171" t="s">
        <v>83</v>
      </c>
      <c r="M10" s="66">
        <v>5</v>
      </c>
      <c r="N10" s="67" t="s">
        <v>161</v>
      </c>
      <c r="P10" s="160"/>
      <c r="Q10" s="269"/>
      <c r="R10" s="269"/>
    </row>
    <row r="11" spans="1:18" x14ac:dyDescent="0.2">
      <c r="A11" s="69">
        <v>191154731</v>
      </c>
      <c r="B11" s="169" t="s">
        <v>53</v>
      </c>
      <c r="C11" s="61">
        <v>5</v>
      </c>
      <c r="D11" s="62" t="s">
        <v>164</v>
      </c>
      <c r="F11" s="68">
        <v>191124720</v>
      </c>
      <c r="G11" s="170" t="s">
        <v>65</v>
      </c>
      <c r="H11" s="63">
        <v>5</v>
      </c>
      <c r="I11" s="64" t="s">
        <v>163</v>
      </c>
      <c r="K11" s="65">
        <v>201500136</v>
      </c>
      <c r="L11" s="171" t="s">
        <v>60</v>
      </c>
      <c r="M11" s="66">
        <v>5</v>
      </c>
      <c r="N11" s="67" t="s">
        <v>161</v>
      </c>
    </row>
    <row r="12" spans="1:18" x14ac:dyDescent="0.2">
      <c r="A12" s="69">
        <v>201500235</v>
      </c>
      <c r="B12" s="169" t="s">
        <v>54</v>
      </c>
      <c r="C12" s="61">
        <v>5</v>
      </c>
      <c r="D12" s="62" t="s">
        <v>163</v>
      </c>
      <c r="F12" s="68">
        <v>201000159</v>
      </c>
      <c r="G12" s="170" t="s">
        <v>166</v>
      </c>
      <c r="H12" s="63">
        <v>5</v>
      </c>
      <c r="I12" s="64" t="s">
        <v>163</v>
      </c>
      <c r="K12" s="65">
        <v>191154720</v>
      </c>
      <c r="L12" s="171" t="s">
        <v>84</v>
      </c>
      <c r="M12" s="66">
        <v>5</v>
      </c>
      <c r="N12" s="67" t="s">
        <v>160</v>
      </c>
    </row>
    <row r="13" spans="1:18" x14ac:dyDescent="0.2">
      <c r="A13" s="69">
        <v>202000245</v>
      </c>
      <c r="B13" s="169" t="s">
        <v>167</v>
      </c>
      <c r="C13" s="61">
        <v>5</v>
      </c>
      <c r="D13" s="62" t="s">
        <v>161</v>
      </c>
      <c r="F13" s="68">
        <v>202000033</v>
      </c>
      <c r="G13" s="170" t="s">
        <v>66</v>
      </c>
      <c r="H13" s="63">
        <v>5</v>
      </c>
      <c r="I13" s="64" t="s">
        <v>163</v>
      </c>
      <c r="K13" s="65">
        <v>202000036</v>
      </c>
      <c r="L13" s="171" t="s">
        <v>85</v>
      </c>
      <c r="M13" s="66">
        <v>5</v>
      </c>
      <c r="N13" s="67" t="s">
        <v>164</v>
      </c>
    </row>
    <row r="14" spans="1:18" x14ac:dyDescent="0.2">
      <c r="A14" s="69">
        <v>201900074</v>
      </c>
      <c r="B14" s="169" t="s">
        <v>25</v>
      </c>
      <c r="C14" s="61">
        <v>5</v>
      </c>
      <c r="D14" s="62" t="s">
        <v>161</v>
      </c>
      <c r="F14" s="68">
        <v>191137400</v>
      </c>
      <c r="G14" s="170" t="s">
        <v>27</v>
      </c>
      <c r="H14" s="63">
        <v>5</v>
      </c>
      <c r="I14" s="64" t="s">
        <v>160</v>
      </c>
      <c r="K14" s="65">
        <v>201900074</v>
      </c>
      <c r="L14" s="173" t="s">
        <v>25</v>
      </c>
      <c r="M14" s="66">
        <v>5</v>
      </c>
      <c r="N14" s="67" t="s">
        <v>161</v>
      </c>
    </row>
    <row r="15" spans="1:18" x14ac:dyDescent="0.2">
      <c r="A15" s="69">
        <v>202000246</v>
      </c>
      <c r="B15" s="169" t="s">
        <v>55</v>
      </c>
      <c r="C15" s="61">
        <v>5</v>
      </c>
      <c r="D15" s="62" t="s">
        <v>164</v>
      </c>
      <c r="F15" s="68">
        <v>201200146</v>
      </c>
      <c r="G15" s="170" t="s">
        <v>67</v>
      </c>
      <c r="H15" s="63">
        <v>5</v>
      </c>
      <c r="I15" s="64" t="s">
        <v>161</v>
      </c>
      <c r="K15" s="65">
        <v>201400300</v>
      </c>
      <c r="L15" s="171" t="s">
        <v>86</v>
      </c>
      <c r="M15" s="66">
        <v>5</v>
      </c>
      <c r="N15" s="67" t="s">
        <v>164</v>
      </c>
    </row>
    <row r="16" spans="1:18" x14ac:dyDescent="0.2">
      <c r="A16" s="69">
        <v>201400037</v>
      </c>
      <c r="B16" s="169" t="s">
        <v>26</v>
      </c>
      <c r="C16" s="61">
        <v>5</v>
      </c>
      <c r="D16" s="62" t="s">
        <v>163</v>
      </c>
      <c r="F16" s="68">
        <v>191102041</v>
      </c>
      <c r="G16" s="170" t="s">
        <v>68</v>
      </c>
      <c r="H16" s="63">
        <v>5</v>
      </c>
      <c r="I16" s="64" t="s">
        <v>160</v>
      </c>
      <c r="K16" s="65">
        <v>202000035</v>
      </c>
      <c r="L16" s="171" t="s">
        <v>168</v>
      </c>
      <c r="M16" s="66">
        <v>5</v>
      </c>
      <c r="N16" s="67" t="s">
        <v>163</v>
      </c>
    </row>
    <row r="17" spans="1:18" x14ac:dyDescent="0.2">
      <c r="A17" s="69">
        <v>201700042</v>
      </c>
      <c r="B17" s="169" t="s">
        <v>56</v>
      </c>
      <c r="C17" s="61">
        <v>5</v>
      </c>
      <c r="D17" s="62" t="s">
        <v>160</v>
      </c>
      <c r="F17" s="68">
        <v>201600018</v>
      </c>
      <c r="G17" s="170" t="s">
        <v>69</v>
      </c>
      <c r="H17" s="63">
        <v>5</v>
      </c>
      <c r="I17" s="64" t="s">
        <v>161</v>
      </c>
      <c r="K17" s="65">
        <v>201300039</v>
      </c>
      <c r="L17" s="171" t="s">
        <v>57</v>
      </c>
      <c r="M17" s="66">
        <v>5</v>
      </c>
      <c r="N17" s="67" t="s">
        <v>163</v>
      </c>
    </row>
    <row r="18" spans="1:18" x14ac:dyDescent="0.2">
      <c r="A18" s="69">
        <v>201300039</v>
      </c>
      <c r="B18" s="169" t="s">
        <v>57</v>
      </c>
      <c r="C18" s="61">
        <v>5</v>
      </c>
      <c r="D18" s="62" t="s">
        <v>163</v>
      </c>
      <c r="F18" s="68">
        <v>202200100</v>
      </c>
      <c r="G18" s="170" t="s">
        <v>70</v>
      </c>
      <c r="H18" s="63">
        <v>5</v>
      </c>
      <c r="I18" s="64" t="s">
        <v>161</v>
      </c>
      <c r="K18" s="65">
        <v>191141700</v>
      </c>
      <c r="L18" s="171" t="s">
        <v>28</v>
      </c>
      <c r="M18" s="66">
        <v>5</v>
      </c>
      <c r="N18" s="67" t="s">
        <v>161</v>
      </c>
    </row>
    <row r="19" spans="1:18" ht="15" x14ac:dyDescent="0.25">
      <c r="A19" s="70" t="s">
        <v>169</v>
      </c>
      <c r="B19" s="71"/>
      <c r="C19" s="72" t="s">
        <v>1</v>
      </c>
      <c r="D19" s="73" t="s">
        <v>159</v>
      </c>
      <c r="F19" s="74" t="s">
        <v>169</v>
      </c>
      <c r="G19" s="75"/>
      <c r="H19" s="76" t="s">
        <v>1</v>
      </c>
      <c r="I19" s="77" t="s">
        <v>159</v>
      </c>
      <c r="K19" s="78" t="s">
        <v>169</v>
      </c>
      <c r="L19" s="79"/>
      <c r="M19" s="80" t="s">
        <v>1</v>
      </c>
      <c r="N19" s="81" t="s">
        <v>159</v>
      </c>
    </row>
    <row r="20" spans="1:18" x14ac:dyDescent="0.2">
      <c r="A20" s="60">
        <v>191121700</v>
      </c>
      <c r="B20" s="169" t="s">
        <v>35</v>
      </c>
      <c r="C20" s="61">
        <v>5</v>
      </c>
      <c r="D20" s="62" t="s">
        <v>164</v>
      </c>
      <c r="F20" s="68">
        <v>202100228</v>
      </c>
      <c r="G20" s="170" t="s">
        <v>170</v>
      </c>
      <c r="H20" s="63">
        <v>5</v>
      </c>
      <c r="I20" s="64" t="s">
        <v>164</v>
      </c>
      <c r="K20" s="82">
        <v>201900091</v>
      </c>
      <c r="L20" s="174" t="s">
        <v>51</v>
      </c>
      <c r="M20" s="83">
        <v>5</v>
      </c>
      <c r="N20" s="84" t="s">
        <v>160</v>
      </c>
    </row>
    <row r="21" spans="1:18" x14ac:dyDescent="0.2">
      <c r="A21" s="60">
        <v>202200127</v>
      </c>
      <c r="B21" s="172" t="s">
        <v>141</v>
      </c>
      <c r="C21" s="61">
        <v>5</v>
      </c>
      <c r="D21" s="62" t="s">
        <v>160</v>
      </c>
      <c r="F21" s="68">
        <v>201900091</v>
      </c>
      <c r="G21" s="175" t="s">
        <v>51</v>
      </c>
      <c r="H21" s="63">
        <v>5</v>
      </c>
      <c r="I21" s="64" t="s">
        <v>160</v>
      </c>
      <c r="K21" s="82">
        <v>201800371</v>
      </c>
      <c r="L21" s="174" t="s">
        <v>162</v>
      </c>
      <c r="M21" s="83">
        <v>5</v>
      </c>
      <c r="N21" s="84" t="s">
        <v>163</v>
      </c>
    </row>
    <row r="22" spans="1:18" ht="14.1" customHeight="1" x14ac:dyDescent="0.2">
      <c r="A22" s="60">
        <v>201700173</v>
      </c>
      <c r="B22" s="169" t="s">
        <v>58</v>
      </c>
      <c r="C22" s="61">
        <v>5</v>
      </c>
      <c r="D22" s="62" t="s">
        <v>164</v>
      </c>
      <c r="F22" s="68">
        <v>201800156</v>
      </c>
      <c r="G22" s="176" t="s">
        <v>71</v>
      </c>
      <c r="H22" s="63">
        <v>5</v>
      </c>
      <c r="I22" s="64" t="s">
        <v>163</v>
      </c>
      <c r="K22" s="82">
        <v>202000244</v>
      </c>
      <c r="L22" s="174" t="s">
        <v>52</v>
      </c>
      <c r="M22" s="83">
        <v>5</v>
      </c>
      <c r="N22" s="84" t="s">
        <v>163</v>
      </c>
      <c r="Q22" s="91"/>
      <c r="R22" s="91"/>
    </row>
    <row r="23" spans="1:18" s="91" customFormat="1" ht="15" x14ac:dyDescent="0.2">
      <c r="A23" s="60">
        <v>201900037</v>
      </c>
      <c r="B23" s="172" t="s">
        <v>171</v>
      </c>
      <c r="C23" s="61">
        <v>5</v>
      </c>
      <c r="D23" s="62" t="s">
        <v>160</v>
      </c>
      <c r="E23" s="17"/>
      <c r="F23" s="68">
        <v>191121700</v>
      </c>
      <c r="G23" s="175" t="s">
        <v>35</v>
      </c>
      <c r="H23" s="63">
        <v>5</v>
      </c>
      <c r="I23" s="64" t="s">
        <v>164</v>
      </c>
      <c r="J23" s="17"/>
      <c r="K23" s="82">
        <v>202001436</v>
      </c>
      <c r="L23" s="174" t="s">
        <v>103</v>
      </c>
      <c r="M23" s="83">
        <v>5</v>
      </c>
      <c r="N23" s="84" t="s">
        <v>163</v>
      </c>
      <c r="Q23" s="17"/>
      <c r="R23" s="17"/>
    </row>
    <row r="24" spans="1:18" x14ac:dyDescent="0.2">
      <c r="A24" s="60">
        <v>201500036</v>
      </c>
      <c r="B24" s="172" t="s">
        <v>60</v>
      </c>
      <c r="C24" s="61">
        <v>5</v>
      </c>
      <c r="D24" s="62" t="s">
        <v>161</v>
      </c>
      <c r="F24" s="68">
        <v>202200127</v>
      </c>
      <c r="G24" s="175" t="s">
        <v>141</v>
      </c>
      <c r="H24" s="63">
        <v>5</v>
      </c>
      <c r="I24" s="64" t="s">
        <v>160</v>
      </c>
      <c r="K24" s="82">
        <v>191121700</v>
      </c>
      <c r="L24" s="174" t="s">
        <v>35</v>
      </c>
      <c r="M24" s="83">
        <v>5</v>
      </c>
      <c r="N24" s="84" t="s">
        <v>164</v>
      </c>
    </row>
    <row r="25" spans="1:18" x14ac:dyDescent="0.2">
      <c r="A25" s="60">
        <v>201900097</v>
      </c>
      <c r="B25" s="169" t="s">
        <v>32</v>
      </c>
      <c r="C25" s="61">
        <v>5</v>
      </c>
      <c r="D25" s="62" t="s">
        <v>163</v>
      </c>
      <c r="F25" s="68">
        <v>201400244</v>
      </c>
      <c r="G25" s="175" t="s">
        <v>72</v>
      </c>
      <c r="H25" s="63">
        <v>5</v>
      </c>
      <c r="I25" s="64" t="s">
        <v>160</v>
      </c>
      <c r="K25" s="82">
        <v>201500235</v>
      </c>
      <c r="L25" s="174" t="s">
        <v>54</v>
      </c>
      <c r="M25" s="83">
        <v>5</v>
      </c>
      <c r="N25" s="84" t="s">
        <v>163</v>
      </c>
    </row>
    <row r="26" spans="1:18" x14ac:dyDescent="0.2">
      <c r="A26" s="60">
        <v>201400042</v>
      </c>
      <c r="B26" s="169" t="s">
        <v>37</v>
      </c>
      <c r="C26" s="61">
        <v>5</v>
      </c>
      <c r="D26" s="62" t="s">
        <v>164</v>
      </c>
      <c r="F26" s="68">
        <v>202100128</v>
      </c>
      <c r="G26" s="175" t="s">
        <v>73</v>
      </c>
      <c r="H26" s="63">
        <v>5</v>
      </c>
      <c r="I26" s="64" t="s">
        <v>163</v>
      </c>
      <c r="K26" s="82">
        <v>201700023</v>
      </c>
      <c r="L26" s="174" t="s">
        <v>87</v>
      </c>
      <c r="M26" s="83">
        <v>5</v>
      </c>
      <c r="N26" s="84" t="s">
        <v>160</v>
      </c>
    </row>
    <row r="27" spans="1:18" x14ac:dyDescent="0.2">
      <c r="A27" s="60">
        <v>201700024</v>
      </c>
      <c r="B27" s="169" t="s">
        <v>61</v>
      </c>
      <c r="C27" s="61">
        <v>5</v>
      </c>
      <c r="D27" s="62" t="s">
        <v>164</v>
      </c>
      <c r="F27" s="68">
        <v>191131360</v>
      </c>
      <c r="G27" s="175" t="s">
        <v>201</v>
      </c>
      <c r="H27" s="63">
        <v>5</v>
      </c>
      <c r="I27" s="64" t="s">
        <v>163</v>
      </c>
      <c r="K27" s="82">
        <v>201600252</v>
      </c>
      <c r="L27" s="177" t="s">
        <v>88</v>
      </c>
      <c r="M27" s="83">
        <v>5</v>
      </c>
      <c r="N27" s="84" t="s">
        <v>163</v>
      </c>
    </row>
    <row r="28" spans="1:18" x14ac:dyDescent="0.2">
      <c r="A28" s="60"/>
      <c r="B28" s="169"/>
      <c r="C28" s="61"/>
      <c r="D28" s="62"/>
      <c r="F28" s="68">
        <v>201900037</v>
      </c>
      <c r="G28" s="175" t="s">
        <v>59</v>
      </c>
      <c r="H28" s="63">
        <v>5</v>
      </c>
      <c r="I28" s="64" t="s">
        <v>160</v>
      </c>
      <c r="K28" s="82">
        <v>191157750</v>
      </c>
      <c r="L28" s="177" t="s">
        <v>36</v>
      </c>
      <c r="M28" s="83">
        <v>5</v>
      </c>
      <c r="N28" s="84" t="s">
        <v>161</v>
      </c>
    </row>
    <row r="29" spans="1:18" x14ac:dyDescent="0.2">
      <c r="A29" s="60"/>
      <c r="B29" s="169"/>
      <c r="C29" s="61"/>
      <c r="D29" s="62"/>
      <c r="F29" s="68">
        <v>192850730</v>
      </c>
      <c r="G29" s="175" t="s">
        <v>74</v>
      </c>
      <c r="H29" s="63">
        <v>5</v>
      </c>
      <c r="I29" s="64" t="s">
        <v>161</v>
      </c>
      <c r="K29" s="82">
        <v>202000245</v>
      </c>
      <c r="L29" s="174" t="s">
        <v>167</v>
      </c>
      <c r="M29" s="83">
        <v>5</v>
      </c>
      <c r="N29" s="84" t="s">
        <v>161</v>
      </c>
    </row>
    <row r="30" spans="1:18" x14ac:dyDescent="0.2">
      <c r="A30" s="60"/>
      <c r="B30" s="169"/>
      <c r="C30" s="61"/>
      <c r="D30" s="62"/>
      <c r="F30" s="68">
        <v>191150700</v>
      </c>
      <c r="G30" s="175" t="s">
        <v>75</v>
      </c>
      <c r="H30" s="63">
        <v>5</v>
      </c>
      <c r="I30" s="64" t="s">
        <v>161</v>
      </c>
      <c r="K30" s="82">
        <v>191154340</v>
      </c>
      <c r="L30" s="174" t="s">
        <v>89</v>
      </c>
      <c r="M30" s="83">
        <v>5</v>
      </c>
      <c r="N30" s="84" t="s">
        <v>164</v>
      </c>
    </row>
    <row r="31" spans="1:18" x14ac:dyDescent="0.2">
      <c r="A31" s="60"/>
      <c r="B31" s="169"/>
      <c r="C31" s="61"/>
      <c r="D31" s="62"/>
      <c r="F31" s="68">
        <v>191127520</v>
      </c>
      <c r="G31" s="175" t="s">
        <v>76</v>
      </c>
      <c r="H31" s="63">
        <v>5</v>
      </c>
      <c r="I31" s="64" t="s">
        <v>164</v>
      </c>
      <c r="K31" s="82">
        <v>201400194</v>
      </c>
      <c r="L31" s="174" t="s">
        <v>172</v>
      </c>
      <c r="M31" s="83">
        <v>5</v>
      </c>
      <c r="N31" s="84" t="s">
        <v>163</v>
      </c>
    </row>
    <row r="32" spans="1:18" x14ac:dyDescent="0.2">
      <c r="A32" s="60"/>
      <c r="B32" s="169"/>
      <c r="C32" s="61"/>
      <c r="D32" s="62"/>
      <c r="F32" s="68">
        <v>191102010</v>
      </c>
      <c r="G32" s="175" t="s">
        <v>77</v>
      </c>
      <c r="H32" s="63">
        <v>5</v>
      </c>
      <c r="I32" s="64" t="s">
        <v>164</v>
      </c>
      <c r="K32" s="82">
        <v>201400037</v>
      </c>
      <c r="L32" s="174" t="s">
        <v>26</v>
      </c>
      <c r="M32" s="83">
        <v>5</v>
      </c>
      <c r="N32" s="84" t="s">
        <v>163</v>
      </c>
    </row>
    <row r="33" spans="1:14" x14ac:dyDescent="0.2">
      <c r="A33" s="60"/>
      <c r="B33" s="169"/>
      <c r="C33" s="61"/>
      <c r="D33" s="62"/>
      <c r="F33" s="68">
        <v>202000035</v>
      </c>
      <c r="G33" s="175" t="s">
        <v>173</v>
      </c>
      <c r="H33" s="63">
        <v>5</v>
      </c>
      <c r="I33" s="64" t="s">
        <v>163</v>
      </c>
      <c r="K33" s="82">
        <v>201300155</v>
      </c>
      <c r="L33" s="174" t="s">
        <v>90</v>
      </c>
      <c r="M33" s="83">
        <v>5</v>
      </c>
      <c r="N33" s="84" t="s">
        <v>163</v>
      </c>
    </row>
    <row r="34" spans="1:14" x14ac:dyDescent="0.2">
      <c r="A34" s="60"/>
      <c r="B34" s="169"/>
      <c r="C34" s="61"/>
      <c r="D34" s="62"/>
      <c r="F34" s="68">
        <v>191158520</v>
      </c>
      <c r="G34" s="175" t="s">
        <v>78</v>
      </c>
      <c r="H34" s="63">
        <v>5</v>
      </c>
      <c r="I34" s="64" t="s">
        <v>175</v>
      </c>
      <c r="K34" s="82">
        <v>191158510</v>
      </c>
      <c r="L34" s="174" t="s">
        <v>91</v>
      </c>
      <c r="M34" s="83" t="s">
        <v>174</v>
      </c>
      <c r="N34" s="84" t="s">
        <v>175</v>
      </c>
    </row>
    <row r="35" spans="1:14" x14ac:dyDescent="0.2">
      <c r="A35" s="60"/>
      <c r="B35" s="169"/>
      <c r="C35" s="61"/>
      <c r="D35" s="62"/>
      <c r="F35" s="68">
        <v>201800003</v>
      </c>
      <c r="G35" s="175" t="s">
        <v>79</v>
      </c>
      <c r="H35" s="63">
        <v>5</v>
      </c>
      <c r="I35" s="64" t="s">
        <v>161</v>
      </c>
      <c r="K35" s="82">
        <v>201700042</v>
      </c>
      <c r="L35" s="174" t="s">
        <v>56</v>
      </c>
      <c r="M35" s="83">
        <v>5</v>
      </c>
      <c r="N35" s="84" t="s">
        <v>160</v>
      </c>
    </row>
    <row r="36" spans="1:14" x14ac:dyDescent="0.2">
      <c r="A36" s="60"/>
      <c r="B36" s="169"/>
      <c r="C36" s="61"/>
      <c r="D36" s="62"/>
      <c r="F36" s="68">
        <v>191820210</v>
      </c>
      <c r="G36" s="175" t="s">
        <v>80</v>
      </c>
      <c r="H36" s="63">
        <v>5</v>
      </c>
      <c r="I36" s="64" t="s">
        <v>161</v>
      </c>
      <c r="K36" s="82">
        <v>201700218</v>
      </c>
      <c r="L36" s="174" t="s">
        <v>92</v>
      </c>
      <c r="M36" s="83">
        <v>5</v>
      </c>
      <c r="N36" s="84" t="s">
        <v>163</v>
      </c>
    </row>
    <row r="37" spans="1:14" x14ac:dyDescent="0.2">
      <c r="A37" s="60"/>
      <c r="B37" s="169"/>
      <c r="C37" s="61"/>
      <c r="D37" s="62"/>
      <c r="F37" s="86">
        <v>191530881</v>
      </c>
      <c r="G37" s="178" t="s">
        <v>81</v>
      </c>
      <c r="H37" s="63">
        <v>5</v>
      </c>
      <c r="I37" s="64" t="s">
        <v>163</v>
      </c>
      <c r="K37" s="82">
        <v>201700024</v>
      </c>
      <c r="L37" s="174" t="s">
        <v>61</v>
      </c>
      <c r="M37" s="83">
        <v>5</v>
      </c>
      <c r="N37" s="84" t="s">
        <v>164</v>
      </c>
    </row>
    <row r="38" spans="1:14" x14ac:dyDescent="0.25">
      <c r="A38" s="60"/>
      <c r="B38" s="85"/>
      <c r="C38" s="61"/>
      <c r="D38" s="62"/>
      <c r="F38" s="68">
        <v>191531830</v>
      </c>
      <c r="G38" s="170" t="s">
        <v>82</v>
      </c>
      <c r="H38" s="63">
        <v>5</v>
      </c>
      <c r="I38" s="64" t="s">
        <v>164</v>
      </c>
      <c r="K38" s="65"/>
      <c r="L38" s="171"/>
      <c r="M38" s="66"/>
      <c r="N38" s="67"/>
    </row>
    <row r="39" spans="1:14" ht="15" thickBot="1" x14ac:dyDescent="0.25">
      <c r="A39" s="87"/>
      <c r="B39" s="88"/>
      <c r="C39" s="89"/>
      <c r="D39" s="90"/>
      <c r="F39" s="92">
        <v>202100082</v>
      </c>
      <c r="G39" s="179" t="s">
        <v>176</v>
      </c>
      <c r="H39" s="93">
        <v>5</v>
      </c>
      <c r="I39" s="94" t="s">
        <v>177</v>
      </c>
      <c r="K39" s="95"/>
      <c r="L39" s="180"/>
      <c r="M39" s="96"/>
      <c r="N39" s="97"/>
    </row>
    <row r="40" spans="1:14" ht="15.75" thickBot="1" x14ac:dyDescent="0.3">
      <c r="E40" s="91"/>
      <c r="F40" s="91"/>
    </row>
    <row r="41" spans="1:14" ht="15" x14ac:dyDescent="0.25">
      <c r="A41" s="270" t="s">
        <v>178</v>
      </c>
      <c r="B41" s="271"/>
      <c r="C41" s="271"/>
      <c r="D41" s="272"/>
      <c r="E41" s="91"/>
      <c r="F41" s="276" t="s">
        <v>179</v>
      </c>
      <c r="G41" s="277"/>
      <c r="H41" s="277"/>
      <c r="I41" s="278"/>
      <c r="K41" s="282" t="s">
        <v>180</v>
      </c>
      <c r="L41" s="283"/>
      <c r="M41" s="283"/>
      <c r="N41" s="284"/>
    </row>
    <row r="42" spans="1:14" ht="15.75" thickBot="1" x14ac:dyDescent="0.3">
      <c r="A42" s="273"/>
      <c r="B42" s="274"/>
      <c r="C42" s="274"/>
      <c r="D42" s="275"/>
      <c r="F42" s="279"/>
      <c r="G42" s="280"/>
      <c r="H42" s="280"/>
      <c r="I42" s="281"/>
      <c r="J42" s="91"/>
      <c r="K42" s="285"/>
      <c r="L42" s="286"/>
      <c r="M42" s="286"/>
      <c r="N42" s="287"/>
    </row>
    <row r="43" spans="1:14" ht="15" x14ac:dyDescent="0.25">
      <c r="A43" s="98" t="s">
        <v>158</v>
      </c>
      <c r="B43" s="99"/>
      <c r="C43" s="100" t="s">
        <v>1</v>
      </c>
      <c r="D43" s="101" t="s">
        <v>159</v>
      </c>
      <c r="F43" s="102" t="s">
        <v>158</v>
      </c>
      <c r="G43" s="103"/>
      <c r="H43" s="104" t="s">
        <v>1</v>
      </c>
      <c r="I43" s="105" t="s">
        <v>159</v>
      </c>
      <c r="J43" s="91"/>
      <c r="K43" s="181" t="s">
        <v>158</v>
      </c>
      <c r="L43" s="182"/>
      <c r="M43" s="183" t="s">
        <v>1</v>
      </c>
      <c r="N43" s="184" t="s">
        <v>159</v>
      </c>
    </row>
    <row r="44" spans="1:14" ht="15" x14ac:dyDescent="0.2">
      <c r="A44" s="106">
        <v>201900091</v>
      </c>
      <c r="B44" s="185" t="s">
        <v>51</v>
      </c>
      <c r="C44" s="107">
        <v>5</v>
      </c>
      <c r="D44" s="108" t="s">
        <v>160</v>
      </c>
      <c r="F44" s="109">
        <v>201800008</v>
      </c>
      <c r="G44" s="186" t="s">
        <v>181</v>
      </c>
      <c r="H44" s="110">
        <v>5</v>
      </c>
      <c r="I44" s="111" t="s">
        <v>160</v>
      </c>
      <c r="J44" s="91"/>
      <c r="K44" s="112">
        <v>201800156</v>
      </c>
      <c r="L44" s="187" t="s">
        <v>71</v>
      </c>
      <c r="M44" s="113">
        <v>5</v>
      </c>
      <c r="N44" s="114" t="s">
        <v>163</v>
      </c>
    </row>
    <row r="45" spans="1:14" x14ac:dyDescent="0.2">
      <c r="A45" s="106">
        <v>202200104</v>
      </c>
      <c r="B45" s="188" t="s">
        <v>143</v>
      </c>
      <c r="C45" s="107">
        <v>5</v>
      </c>
      <c r="D45" s="108" t="s">
        <v>160</v>
      </c>
      <c r="F45" s="109">
        <v>201500235</v>
      </c>
      <c r="G45" s="186" t="s">
        <v>182</v>
      </c>
      <c r="H45" s="115">
        <v>5</v>
      </c>
      <c r="I45" s="111" t="s">
        <v>163</v>
      </c>
      <c r="K45" s="116">
        <v>191121720</v>
      </c>
      <c r="L45" s="189" t="s">
        <v>64</v>
      </c>
      <c r="M45" s="113">
        <v>5</v>
      </c>
      <c r="N45" s="114" t="s">
        <v>165</v>
      </c>
    </row>
    <row r="46" spans="1:14" x14ac:dyDescent="0.2">
      <c r="A46" s="106">
        <v>191131360</v>
      </c>
      <c r="B46" s="185" t="s">
        <v>201</v>
      </c>
      <c r="C46" s="107">
        <v>5</v>
      </c>
      <c r="D46" s="108" t="s">
        <v>163</v>
      </c>
      <c r="F46" s="109">
        <v>201300038</v>
      </c>
      <c r="G46" s="186" t="s">
        <v>183</v>
      </c>
      <c r="H46" s="115">
        <v>5</v>
      </c>
      <c r="I46" s="111" t="s">
        <v>160</v>
      </c>
      <c r="K46" s="116">
        <v>201900037</v>
      </c>
      <c r="L46" s="187" t="s">
        <v>59</v>
      </c>
      <c r="M46" s="113">
        <v>5</v>
      </c>
      <c r="N46" s="114" t="s">
        <v>160</v>
      </c>
    </row>
    <row r="47" spans="1:14" x14ac:dyDescent="0.2">
      <c r="A47" s="106">
        <v>191121720</v>
      </c>
      <c r="B47" s="185" t="s">
        <v>64</v>
      </c>
      <c r="C47" s="107">
        <v>5</v>
      </c>
      <c r="D47" s="108" t="s">
        <v>165</v>
      </c>
      <c r="F47" s="117">
        <v>202000039</v>
      </c>
      <c r="G47" s="190" t="s">
        <v>184</v>
      </c>
      <c r="H47" s="115">
        <v>5</v>
      </c>
      <c r="I47" s="111" t="s">
        <v>164</v>
      </c>
      <c r="K47" s="116">
        <v>201500136</v>
      </c>
      <c r="L47" s="187" t="s">
        <v>60</v>
      </c>
      <c r="M47" s="113">
        <v>5</v>
      </c>
      <c r="N47" s="114" t="s">
        <v>161</v>
      </c>
    </row>
    <row r="48" spans="1:14" x14ac:dyDescent="0.2">
      <c r="A48" s="106">
        <v>201400046</v>
      </c>
      <c r="B48" s="185" t="s">
        <v>24</v>
      </c>
      <c r="C48" s="107">
        <v>5</v>
      </c>
      <c r="D48" s="108" t="s">
        <v>185</v>
      </c>
      <c r="F48" s="117">
        <v>201800034</v>
      </c>
      <c r="G48" s="190" t="s">
        <v>186</v>
      </c>
      <c r="H48" s="115">
        <v>5</v>
      </c>
      <c r="I48" s="111" t="s">
        <v>164</v>
      </c>
      <c r="K48" s="112">
        <v>202000034</v>
      </c>
      <c r="L48" s="189" t="s">
        <v>99</v>
      </c>
      <c r="M48" s="113">
        <v>5</v>
      </c>
      <c r="N48" s="114" t="s">
        <v>160</v>
      </c>
    </row>
    <row r="49" spans="1:16" x14ac:dyDescent="0.2">
      <c r="A49" s="106">
        <v>201900037</v>
      </c>
      <c r="B49" s="185" t="s">
        <v>59</v>
      </c>
      <c r="C49" s="107">
        <v>5</v>
      </c>
      <c r="D49" s="108" t="s">
        <v>160</v>
      </c>
      <c r="F49" s="117">
        <v>191102010</v>
      </c>
      <c r="G49" s="190" t="s">
        <v>77</v>
      </c>
      <c r="H49" s="115">
        <v>5</v>
      </c>
      <c r="I49" s="111" t="s">
        <v>164</v>
      </c>
      <c r="K49" s="116">
        <v>201900074</v>
      </c>
      <c r="L49" s="187" t="s">
        <v>25</v>
      </c>
      <c r="M49" s="113">
        <v>5</v>
      </c>
      <c r="N49" s="114" t="s">
        <v>161</v>
      </c>
    </row>
    <row r="50" spans="1:16" x14ac:dyDescent="0.2">
      <c r="A50" s="106">
        <v>201500136</v>
      </c>
      <c r="B50" s="191" t="s">
        <v>60</v>
      </c>
      <c r="C50" s="107">
        <v>5</v>
      </c>
      <c r="D50" s="108" t="s">
        <v>161</v>
      </c>
      <c r="F50" s="117">
        <v>201200146</v>
      </c>
      <c r="G50" s="190" t="s">
        <v>187</v>
      </c>
      <c r="H50" s="115">
        <v>5</v>
      </c>
      <c r="I50" s="111" t="s">
        <v>161</v>
      </c>
      <c r="K50" s="116">
        <v>191150480</v>
      </c>
      <c r="L50" s="187" t="s">
        <v>100</v>
      </c>
      <c r="M50" s="113">
        <v>5</v>
      </c>
      <c r="N50" s="114" t="s">
        <v>163</v>
      </c>
    </row>
    <row r="51" spans="1:16" x14ac:dyDescent="0.2">
      <c r="A51" s="106">
        <v>202000247</v>
      </c>
      <c r="B51" s="185" t="s">
        <v>46</v>
      </c>
      <c r="C51" s="107">
        <v>5</v>
      </c>
      <c r="D51" s="108" t="s">
        <v>175</v>
      </c>
      <c r="F51" s="117">
        <v>191852630</v>
      </c>
      <c r="G51" s="190" t="s">
        <v>188</v>
      </c>
      <c r="H51" s="115">
        <v>5</v>
      </c>
      <c r="I51" s="111" t="s">
        <v>163</v>
      </c>
      <c r="K51" s="116">
        <v>191150700</v>
      </c>
      <c r="L51" s="187" t="s">
        <v>75</v>
      </c>
      <c r="M51" s="113">
        <v>5</v>
      </c>
      <c r="N51" s="114" t="s">
        <v>161</v>
      </c>
    </row>
    <row r="52" spans="1:16" x14ac:dyDescent="0.2">
      <c r="A52" s="106">
        <v>201400037</v>
      </c>
      <c r="B52" s="185" t="s">
        <v>26</v>
      </c>
      <c r="C52" s="107">
        <v>5</v>
      </c>
      <c r="D52" s="108" t="s">
        <v>163</v>
      </c>
      <c r="F52" s="117">
        <v>202000037</v>
      </c>
      <c r="G52" s="190" t="s">
        <v>31</v>
      </c>
      <c r="H52" s="115">
        <v>5</v>
      </c>
      <c r="I52" s="111" t="s">
        <v>161</v>
      </c>
      <c r="K52" s="116">
        <v>201400037</v>
      </c>
      <c r="L52" s="189" t="s">
        <v>26</v>
      </c>
      <c r="M52" s="113">
        <v>5</v>
      </c>
      <c r="N52" s="114" t="s">
        <v>163</v>
      </c>
    </row>
    <row r="53" spans="1:16" x14ac:dyDescent="0.2">
      <c r="A53" s="118">
        <v>201400042</v>
      </c>
      <c r="B53" s="191" t="s">
        <v>37</v>
      </c>
      <c r="C53" s="107">
        <v>5</v>
      </c>
      <c r="D53" s="108" t="s">
        <v>164</v>
      </c>
      <c r="F53" s="117">
        <v>201300039</v>
      </c>
      <c r="G53" s="190" t="s">
        <v>189</v>
      </c>
      <c r="H53" s="115">
        <v>5</v>
      </c>
      <c r="I53" s="111" t="s">
        <v>163</v>
      </c>
      <c r="K53" s="116">
        <v>191155700</v>
      </c>
      <c r="L53" s="189" t="s">
        <v>30</v>
      </c>
      <c r="M53" s="113">
        <v>5</v>
      </c>
      <c r="N53" s="114" t="s">
        <v>161</v>
      </c>
    </row>
    <row r="54" spans="1:16" x14ac:dyDescent="0.2">
      <c r="A54" s="106">
        <v>201400044</v>
      </c>
      <c r="B54" s="185" t="s">
        <v>29</v>
      </c>
      <c r="C54" s="107">
        <v>5</v>
      </c>
      <c r="D54" s="108" t="s">
        <v>160</v>
      </c>
      <c r="F54" s="117">
        <v>191155730</v>
      </c>
      <c r="G54" s="190" t="s">
        <v>190</v>
      </c>
      <c r="H54" s="115">
        <v>5</v>
      </c>
      <c r="I54" s="111" t="s">
        <v>163</v>
      </c>
      <c r="K54" s="116">
        <v>202200111</v>
      </c>
      <c r="L54" s="189" t="s">
        <v>148</v>
      </c>
      <c r="M54" s="113">
        <v>5</v>
      </c>
      <c r="N54" s="114" t="s">
        <v>164</v>
      </c>
    </row>
    <row r="55" spans="1:16" x14ac:dyDescent="0.2">
      <c r="A55" s="118">
        <v>191155700</v>
      </c>
      <c r="B55" s="185" t="s">
        <v>30</v>
      </c>
      <c r="C55" s="107">
        <v>5</v>
      </c>
      <c r="D55" s="108" t="s">
        <v>161</v>
      </c>
      <c r="F55" s="117"/>
      <c r="G55" s="190"/>
      <c r="H55" s="115"/>
      <c r="I55" s="111"/>
      <c r="K55" s="116">
        <v>191141700</v>
      </c>
      <c r="L55" s="189" t="s">
        <v>28</v>
      </c>
      <c r="M55" s="113">
        <v>5</v>
      </c>
      <c r="N55" s="114" t="s">
        <v>161</v>
      </c>
    </row>
    <row r="56" spans="1:16" ht="15" x14ac:dyDescent="0.25">
      <c r="A56" s="119" t="s">
        <v>169</v>
      </c>
      <c r="B56" s="120"/>
      <c r="C56" s="121" t="s">
        <v>1</v>
      </c>
      <c r="D56" s="122" t="s">
        <v>159</v>
      </c>
      <c r="F56" s="123" t="s">
        <v>169</v>
      </c>
      <c r="G56" s="124"/>
      <c r="H56" s="125" t="s">
        <v>1</v>
      </c>
      <c r="I56" s="126" t="s">
        <v>159</v>
      </c>
      <c r="K56" s="127" t="s">
        <v>169</v>
      </c>
      <c r="L56" s="128"/>
      <c r="M56" s="129" t="s">
        <v>1</v>
      </c>
      <c r="N56" s="130" t="s">
        <v>159</v>
      </c>
    </row>
    <row r="57" spans="1:16" x14ac:dyDescent="0.2">
      <c r="A57" s="106">
        <v>202001392</v>
      </c>
      <c r="B57" s="192" t="s">
        <v>93</v>
      </c>
      <c r="C57" s="131">
        <v>5</v>
      </c>
      <c r="D57" s="132" t="s">
        <v>163</v>
      </c>
      <c r="F57" s="117">
        <v>202100228</v>
      </c>
      <c r="G57" s="137" t="s">
        <v>170</v>
      </c>
      <c r="H57" s="134">
        <v>5</v>
      </c>
      <c r="I57" s="135" t="s">
        <v>164</v>
      </c>
      <c r="K57" s="112">
        <v>201400103</v>
      </c>
      <c r="L57" s="189" t="s">
        <v>101</v>
      </c>
      <c r="M57" s="113">
        <v>5</v>
      </c>
      <c r="N57" s="114" t="s">
        <v>161</v>
      </c>
    </row>
    <row r="58" spans="1:16" s="133" customFormat="1" ht="15" x14ac:dyDescent="0.25">
      <c r="A58" s="106">
        <v>202100228</v>
      </c>
      <c r="B58" s="192" t="s">
        <v>170</v>
      </c>
      <c r="C58" s="131">
        <v>5</v>
      </c>
      <c r="D58" s="132" t="s">
        <v>164</v>
      </c>
      <c r="F58" s="117">
        <v>201900091</v>
      </c>
      <c r="G58" s="137" t="s">
        <v>51</v>
      </c>
      <c r="H58" s="134">
        <v>5</v>
      </c>
      <c r="I58" s="135" t="s">
        <v>160</v>
      </c>
      <c r="K58" s="116">
        <v>202100080</v>
      </c>
      <c r="L58" s="159" t="s">
        <v>107</v>
      </c>
      <c r="M58" s="113">
        <v>5</v>
      </c>
      <c r="N58" s="114" t="s">
        <v>164</v>
      </c>
      <c r="P58" s="193"/>
    </row>
    <row r="59" spans="1:16" s="133" customFormat="1" ht="15" x14ac:dyDescent="0.25">
      <c r="A59" s="106">
        <v>201500024</v>
      </c>
      <c r="B59" s="194" t="s">
        <v>34</v>
      </c>
      <c r="C59" s="131">
        <v>5</v>
      </c>
      <c r="D59" s="132" t="s">
        <v>160</v>
      </c>
      <c r="F59" s="117">
        <v>201200145</v>
      </c>
      <c r="G59" s="137" t="s">
        <v>96</v>
      </c>
      <c r="H59" s="134">
        <v>5</v>
      </c>
      <c r="I59" s="135" t="s">
        <v>164</v>
      </c>
      <c r="K59" s="116">
        <v>201500024</v>
      </c>
      <c r="L59" s="159" t="s">
        <v>34</v>
      </c>
      <c r="M59" s="113">
        <v>5</v>
      </c>
      <c r="N59" s="114" t="s">
        <v>160</v>
      </c>
      <c r="P59" s="193"/>
    </row>
    <row r="60" spans="1:16" s="193" customFormat="1" ht="15" x14ac:dyDescent="0.25">
      <c r="A60" s="106">
        <v>191121700</v>
      </c>
      <c r="B60" s="194" t="s">
        <v>35</v>
      </c>
      <c r="C60" s="131">
        <v>5</v>
      </c>
      <c r="D60" s="132" t="s">
        <v>164</v>
      </c>
      <c r="E60" s="133"/>
      <c r="F60" s="117">
        <v>202200104</v>
      </c>
      <c r="G60" s="190" t="s">
        <v>143</v>
      </c>
      <c r="H60" s="115">
        <v>5</v>
      </c>
      <c r="I60" s="111" t="s">
        <v>160</v>
      </c>
      <c r="J60" s="133"/>
      <c r="K60" s="116">
        <v>201900091</v>
      </c>
      <c r="L60" s="159" t="s">
        <v>51</v>
      </c>
      <c r="M60" s="113">
        <v>5</v>
      </c>
      <c r="N60" s="114" t="s">
        <v>160</v>
      </c>
      <c r="P60" s="133"/>
    </row>
    <row r="61" spans="1:16" s="133" customFormat="1" x14ac:dyDescent="0.2">
      <c r="A61" s="106">
        <v>191121710</v>
      </c>
      <c r="B61" s="194" t="s">
        <v>41</v>
      </c>
      <c r="C61" s="131">
        <v>5</v>
      </c>
      <c r="D61" s="132" t="s">
        <v>165</v>
      </c>
      <c r="F61" s="117">
        <v>191121720</v>
      </c>
      <c r="G61" s="137" t="s">
        <v>64</v>
      </c>
      <c r="H61" s="134">
        <v>5</v>
      </c>
      <c r="I61" s="135" t="s">
        <v>165</v>
      </c>
      <c r="K61" s="112">
        <v>191154740</v>
      </c>
      <c r="L61" s="189" t="s">
        <v>102</v>
      </c>
      <c r="M61" s="113">
        <v>5</v>
      </c>
      <c r="N61" s="114" t="s">
        <v>161</v>
      </c>
    </row>
    <row r="62" spans="1:16" s="133" customFormat="1" x14ac:dyDescent="0.2">
      <c r="A62" s="106">
        <v>202200127</v>
      </c>
      <c r="B62" s="194" t="s">
        <v>141</v>
      </c>
      <c r="C62" s="131">
        <v>5</v>
      </c>
      <c r="D62" s="132" t="s">
        <v>160</v>
      </c>
      <c r="F62" s="117">
        <v>201700294</v>
      </c>
      <c r="G62" s="137" t="s">
        <v>97</v>
      </c>
      <c r="H62" s="134">
        <v>5</v>
      </c>
      <c r="I62" s="135" t="s">
        <v>164</v>
      </c>
      <c r="K62" s="116">
        <v>201200133</v>
      </c>
      <c r="L62" s="159" t="s">
        <v>63</v>
      </c>
      <c r="M62" s="113">
        <v>5</v>
      </c>
      <c r="N62" s="114" t="s">
        <v>164</v>
      </c>
    </row>
    <row r="63" spans="1:16" s="133" customFormat="1" x14ac:dyDescent="0.2">
      <c r="A63" s="106">
        <v>201500344</v>
      </c>
      <c r="B63" s="194" t="s">
        <v>42</v>
      </c>
      <c r="C63" s="131">
        <v>5</v>
      </c>
      <c r="D63" s="132" t="s">
        <v>185</v>
      </c>
      <c r="F63" s="117">
        <v>201900037</v>
      </c>
      <c r="G63" s="137" t="s">
        <v>59</v>
      </c>
      <c r="H63" s="134">
        <v>5</v>
      </c>
      <c r="I63" s="135" t="s">
        <v>160</v>
      </c>
      <c r="K63" s="116">
        <v>202001436</v>
      </c>
      <c r="L63" s="159" t="s">
        <v>103</v>
      </c>
      <c r="M63" s="113">
        <v>5</v>
      </c>
      <c r="N63" s="114" t="s">
        <v>163</v>
      </c>
    </row>
    <row r="64" spans="1:16" s="133" customFormat="1" x14ac:dyDescent="0.2">
      <c r="A64" s="106">
        <v>191157750</v>
      </c>
      <c r="B64" s="194" t="s">
        <v>36</v>
      </c>
      <c r="C64" s="131">
        <v>5</v>
      </c>
      <c r="D64" s="132" t="s">
        <v>161</v>
      </c>
      <c r="F64" s="117">
        <v>191102041</v>
      </c>
      <c r="G64" s="137" t="s">
        <v>68</v>
      </c>
      <c r="H64" s="134">
        <v>5</v>
      </c>
      <c r="I64" s="135" t="s">
        <v>160</v>
      </c>
      <c r="K64" s="116">
        <v>191154731</v>
      </c>
      <c r="L64" s="159" t="s">
        <v>53</v>
      </c>
      <c r="M64" s="113">
        <v>5</v>
      </c>
      <c r="N64" s="114" t="s">
        <v>164</v>
      </c>
    </row>
    <row r="65" spans="1:20" s="133" customFormat="1" x14ac:dyDescent="0.2">
      <c r="A65" s="106">
        <v>201900074</v>
      </c>
      <c r="B65" s="194" t="s">
        <v>25</v>
      </c>
      <c r="C65" s="131">
        <v>5</v>
      </c>
      <c r="D65" s="132" t="s">
        <v>161</v>
      </c>
      <c r="F65" s="117">
        <v>201700042</v>
      </c>
      <c r="G65" s="137" t="s">
        <v>56</v>
      </c>
      <c r="H65" s="134">
        <v>5</v>
      </c>
      <c r="I65" s="135" t="s">
        <v>160</v>
      </c>
      <c r="K65" s="116">
        <v>202200104</v>
      </c>
      <c r="L65" s="195" t="s">
        <v>143</v>
      </c>
      <c r="M65" s="113">
        <v>5</v>
      </c>
      <c r="N65" s="114" t="s">
        <v>160</v>
      </c>
    </row>
    <row r="66" spans="1:20" s="133" customFormat="1" x14ac:dyDescent="0.2">
      <c r="A66" s="106">
        <v>191137400</v>
      </c>
      <c r="B66" s="194" t="s">
        <v>27</v>
      </c>
      <c r="C66" s="131">
        <v>5</v>
      </c>
      <c r="D66" s="132" t="s">
        <v>160</v>
      </c>
      <c r="F66" s="117">
        <v>191531830</v>
      </c>
      <c r="G66" s="137" t="s">
        <v>82</v>
      </c>
      <c r="H66" s="134">
        <v>5</v>
      </c>
      <c r="I66" s="135" t="s">
        <v>164</v>
      </c>
      <c r="K66" s="116">
        <v>202001409</v>
      </c>
      <c r="L66" s="159" t="s">
        <v>191</v>
      </c>
      <c r="M66" s="113">
        <v>5</v>
      </c>
      <c r="N66" s="114" t="s">
        <v>163</v>
      </c>
    </row>
    <row r="67" spans="1:20" s="133" customFormat="1" x14ac:dyDescent="0.2">
      <c r="A67" s="106">
        <v>202000256</v>
      </c>
      <c r="B67" s="194" t="s">
        <v>43</v>
      </c>
      <c r="C67" s="131">
        <v>5</v>
      </c>
      <c r="D67" s="132" t="s">
        <v>163</v>
      </c>
      <c r="F67" s="117">
        <v>191155710</v>
      </c>
      <c r="G67" s="137" t="s">
        <v>38</v>
      </c>
      <c r="H67" s="136">
        <v>5</v>
      </c>
      <c r="I67" s="135" t="s">
        <v>163</v>
      </c>
      <c r="K67" s="116">
        <v>191131360</v>
      </c>
      <c r="L67" s="159" t="s">
        <v>201</v>
      </c>
      <c r="M67" s="113">
        <v>5</v>
      </c>
      <c r="N67" s="114" t="s">
        <v>163</v>
      </c>
    </row>
    <row r="68" spans="1:20" s="133" customFormat="1" x14ac:dyDescent="0.2">
      <c r="A68" s="106">
        <v>201900097</v>
      </c>
      <c r="B68" s="194" t="s">
        <v>32</v>
      </c>
      <c r="C68" s="131">
        <v>5</v>
      </c>
      <c r="D68" s="132" t="s">
        <v>163</v>
      </c>
      <c r="F68" s="117">
        <v>202200100</v>
      </c>
      <c r="G68" s="137" t="s">
        <v>70</v>
      </c>
      <c r="H68" s="134">
        <v>5</v>
      </c>
      <c r="I68" s="135" t="s">
        <v>161</v>
      </c>
      <c r="K68" s="116">
        <v>201700071</v>
      </c>
      <c r="L68" s="159" t="s">
        <v>104</v>
      </c>
      <c r="M68" s="113">
        <v>5</v>
      </c>
      <c r="N68" s="114" t="s">
        <v>164</v>
      </c>
    </row>
    <row r="69" spans="1:20" s="133" customFormat="1" x14ac:dyDescent="0.2">
      <c r="A69" s="106">
        <v>202100319</v>
      </c>
      <c r="B69" s="194" t="s">
        <v>144</v>
      </c>
      <c r="C69" s="131">
        <v>5</v>
      </c>
      <c r="D69" s="132" t="s">
        <v>164</v>
      </c>
      <c r="F69" s="117">
        <v>191820120</v>
      </c>
      <c r="G69" s="137" t="s">
        <v>98</v>
      </c>
      <c r="H69" s="134">
        <v>5</v>
      </c>
      <c r="I69" s="135" t="s">
        <v>164</v>
      </c>
      <c r="K69" s="116">
        <v>201200167</v>
      </c>
      <c r="L69" s="159" t="s">
        <v>105</v>
      </c>
      <c r="M69" s="113">
        <v>5</v>
      </c>
      <c r="N69" s="114" t="s">
        <v>161</v>
      </c>
    </row>
    <row r="70" spans="1:20" s="133" customFormat="1" x14ac:dyDescent="0.2">
      <c r="A70" s="106">
        <v>191121740</v>
      </c>
      <c r="B70" s="194" t="s">
        <v>44</v>
      </c>
      <c r="C70" s="131">
        <v>5</v>
      </c>
      <c r="D70" s="132" t="s">
        <v>185</v>
      </c>
      <c r="F70" s="196"/>
      <c r="G70" s="138"/>
      <c r="H70" s="197"/>
      <c r="I70" s="198"/>
      <c r="K70" s="116">
        <v>202200070</v>
      </c>
      <c r="L70" s="159" t="s">
        <v>192</v>
      </c>
      <c r="M70" s="113">
        <v>5</v>
      </c>
      <c r="N70" s="114" t="s">
        <v>160</v>
      </c>
    </row>
    <row r="71" spans="1:20" s="133" customFormat="1" x14ac:dyDescent="0.2">
      <c r="A71" s="106">
        <v>202100226</v>
      </c>
      <c r="B71" s="194" t="s">
        <v>193</v>
      </c>
      <c r="C71" s="131">
        <v>5</v>
      </c>
      <c r="D71" s="132" t="s">
        <v>164</v>
      </c>
      <c r="F71" s="117"/>
      <c r="G71" s="137"/>
      <c r="H71" s="134"/>
      <c r="I71" s="135"/>
      <c r="K71" s="116">
        <v>202200100</v>
      </c>
      <c r="L71" s="159" t="s">
        <v>70</v>
      </c>
      <c r="M71" s="113">
        <v>5</v>
      </c>
      <c r="N71" s="114" t="s">
        <v>161</v>
      </c>
    </row>
    <row r="72" spans="1:20" s="133" customFormat="1" x14ac:dyDescent="0.2">
      <c r="A72" s="106">
        <v>202000037</v>
      </c>
      <c r="B72" s="194" t="s">
        <v>31</v>
      </c>
      <c r="C72" s="131">
        <v>5</v>
      </c>
      <c r="D72" s="132" t="s">
        <v>161</v>
      </c>
      <c r="F72" s="117"/>
      <c r="G72" s="138"/>
      <c r="H72" s="134"/>
      <c r="I72" s="135"/>
      <c r="K72" s="116">
        <v>201600327</v>
      </c>
      <c r="L72" s="159" t="s">
        <v>106</v>
      </c>
      <c r="M72" s="113">
        <v>5</v>
      </c>
      <c r="N72" s="114" t="s">
        <v>164</v>
      </c>
    </row>
    <row r="73" spans="1:20" s="133" customFormat="1" x14ac:dyDescent="0.2">
      <c r="A73" s="106">
        <v>201300039</v>
      </c>
      <c r="B73" s="194" t="s">
        <v>57</v>
      </c>
      <c r="C73" s="131">
        <v>5</v>
      </c>
      <c r="D73" s="132" t="s">
        <v>163</v>
      </c>
      <c r="F73" s="117"/>
      <c r="G73" s="138"/>
      <c r="H73" s="134"/>
      <c r="I73" s="135"/>
      <c r="K73" s="116">
        <v>191155730</v>
      </c>
      <c r="L73" s="159" t="s">
        <v>190</v>
      </c>
      <c r="M73" s="113">
        <v>5</v>
      </c>
      <c r="N73" s="114" t="s">
        <v>163</v>
      </c>
    </row>
    <row r="74" spans="1:20" s="133" customFormat="1" x14ac:dyDescent="0.2">
      <c r="A74" s="106">
        <v>191155710</v>
      </c>
      <c r="B74" s="194" t="s">
        <v>38</v>
      </c>
      <c r="C74" s="131">
        <v>5</v>
      </c>
      <c r="D74" s="132" t="s">
        <v>163</v>
      </c>
      <c r="F74" s="117"/>
      <c r="G74" s="137"/>
      <c r="H74" s="136"/>
      <c r="I74" s="135"/>
      <c r="K74" s="116"/>
      <c r="L74" s="159"/>
      <c r="M74" s="113"/>
      <c r="N74" s="114"/>
    </row>
    <row r="75" spans="1:20" s="133" customFormat="1" x14ac:dyDescent="0.2">
      <c r="A75" s="106">
        <v>202200111</v>
      </c>
      <c r="B75" s="194" t="s">
        <v>94</v>
      </c>
      <c r="C75" s="131">
        <v>5</v>
      </c>
      <c r="D75" s="132" t="s">
        <v>164</v>
      </c>
      <c r="F75" s="117"/>
      <c r="G75" s="137"/>
      <c r="H75" s="136"/>
      <c r="I75" s="135"/>
      <c r="K75" s="116"/>
      <c r="L75" s="159"/>
      <c r="M75" s="113"/>
      <c r="N75" s="114"/>
    </row>
    <row r="76" spans="1:20" s="133" customFormat="1" x14ac:dyDescent="0.2">
      <c r="A76" s="106">
        <v>201600101</v>
      </c>
      <c r="B76" s="194" t="s">
        <v>39</v>
      </c>
      <c r="C76" s="131">
        <v>5</v>
      </c>
      <c r="D76" s="132" t="s">
        <v>163</v>
      </c>
      <c r="F76" s="117"/>
      <c r="G76" s="138"/>
      <c r="H76" s="134"/>
      <c r="I76" s="135"/>
      <c r="K76" s="199"/>
      <c r="L76" s="200"/>
      <c r="M76" s="201"/>
      <c r="N76" s="202"/>
    </row>
    <row r="77" spans="1:20" s="133" customFormat="1" x14ac:dyDescent="0.2">
      <c r="A77" s="106">
        <v>191141700</v>
      </c>
      <c r="B77" s="194" t="s">
        <v>28</v>
      </c>
      <c r="C77" s="131">
        <v>5</v>
      </c>
      <c r="D77" s="132" t="s">
        <v>161</v>
      </c>
      <c r="F77" s="117"/>
      <c r="G77" s="138"/>
      <c r="H77" s="134"/>
      <c r="I77" s="135"/>
      <c r="K77" s="116"/>
      <c r="L77" s="159"/>
      <c r="M77" s="113"/>
      <c r="N77" s="114"/>
    </row>
    <row r="78" spans="1:20" s="133" customFormat="1" x14ac:dyDescent="0.2">
      <c r="A78" s="106">
        <v>191155730</v>
      </c>
      <c r="B78" s="194" t="s">
        <v>190</v>
      </c>
      <c r="C78" s="131">
        <v>5</v>
      </c>
      <c r="D78" s="132" t="s">
        <v>163</v>
      </c>
      <c r="F78" s="117"/>
      <c r="G78" s="138"/>
      <c r="H78" s="134"/>
      <c r="I78" s="135"/>
      <c r="K78" s="116"/>
      <c r="L78" s="203"/>
      <c r="M78" s="113"/>
      <c r="N78" s="114"/>
    </row>
    <row r="79" spans="1:20" s="133" customFormat="1" ht="15" thickBot="1" x14ac:dyDescent="0.25">
      <c r="A79" s="139">
        <v>201900098</v>
      </c>
      <c r="B79" s="204" t="s">
        <v>40</v>
      </c>
      <c r="C79" s="140">
        <v>5</v>
      </c>
      <c r="D79" s="141" t="s">
        <v>164</v>
      </c>
      <c r="F79" s="142"/>
      <c r="G79" s="143"/>
      <c r="H79" s="144"/>
      <c r="I79" s="145"/>
      <c r="K79" s="146"/>
      <c r="L79" s="205"/>
      <c r="M79" s="147"/>
      <c r="N79" s="148"/>
      <c r="Q79" s="17"/>
      <c r="R79" s="17"/>
      <c r="S79" s="17"/>
      <c r="T79" s="17"/>
    </row>
    <row r="80" spans="1:20" s="133" customFormat="1" ht="15" thickBot="1" x14ac:dyDescent="0.25">
      <c r="K80" s="149"/>
      <c r="L80" s="206"/>
      <c r="M80" s="150"/>
      <c r="N80" s="150"/>
      <c r="Q80" s="17"/>
      <c r="R80" s="17"/>
      <c r="S80" s="17"/>
      <c r="T80" s="17"/>
    </row>
    <row r="81" spans="1:9" ht="15.75" customHeight="1" x14ac:dyDescent="0.25">
      <c r="A81" s="257" t="s">
        <v>194</v>
      </c>
      <c r="B81" s="258"/>
      <c r="C81" s="258"/>
      <c r="D81" s="259"/>
      <c r="F81" s="263" t="s">
        <v>195</v>
      </c>
      <c r="G81" s="264"/>
      <c r="H81" s="264"/>
      <c r="I81" s="265"/>
    </row>
    <row r="82" spans="1:9" ht="14.25" customHeight="1" x14ac:dyDescent="0.25">
      <c r="A82" s="260"/>
      <c r="B82" s="261"/>
      <c r="C82" s="261"/>
      <c r="D82" s="262"/>
      <c r="F82" s="266"/>
      <c r="G82" s="267"/>
      <c r="H82" s="267"/>
      <c r="I82" s="268"/>
    </row>
    <row r="83" spans="1:9" ht="15" customHeight="1" x14ac:dyDescent="0.25">
      <c r="A83" s="207" t="s">
        <v>196</v>
      </c>
      <c r="B83" s="208"/>
      <c r="C83" s="209" t="s">
        <v>1</v>
      </c>
      <c r="D83" s="210" t="s">
        <v>159</v>
      </c>
      <c r="F83" s="211"/>
      <c r="G83" s="212"/>
      <c r="H83" s="212"/>
      <c r="I83" s="213"/>
    </row>
    <row r="84" spans="1:9" ht="15" x14ac:dyDescent="0.25">
      <c r="A84" s="214">
        <v>191158500</v>
      </c>
      <c r="B84" s="215" t="s">
        <v>119</v>
      </c>
      <c r="C84" s="216" t="s">
        <v>174</v>
      </c>
      <c r="D84" s="217" t="s">
        <v>175</v>
      </c>
      <c r="F84" s="218" t="s">
        <v>202</v>
      </c>
      <c r="I84" s="219"/>
    </row>
    <row r="85" spans="1:9" ht="15" x14ac:dyDescent="0.25">
      <c r="A85" s="214">
        <v>201800102</v>
      </c>
      <c r="B85" s="215" t="s">
        <v>120</v>
      </c>
      <c r="C85" s="220">
        <v>5</v>
      </c>
      <c r="D85" s="217" t="s">
        <v>161</v>
      </c>
      <c r="F85" s="218" t="s">
        <v>203</v>
      </c>
      <c r="I85" s="219"/>
    </row>
    <row r="86" spans="1:9" ht="15" x14ac:dyDescent="0.25">
      <c r="A86" s="214">
        <v>202001436</v>
      </c>
      <c r="B86" s="215" t="s">
        <v>103</v>
      </c>
      <c r="C86" s="220">
        <v>5</v>
      </c>
      <c r="D86" s="217" t="s">
        <v>163</v>
      </c>
      <c r="F86" s="218" t="s">
        <v>204</v>
      </c>
      <c r="I86" s="219"/>
    </row>
    <row r="87" spans="1:9" ht="15" x14ac:dyDescent="0.25">
      <c r="A87" s="214">
        <v>191124310</v>
      </c>
      <c r="B87" s="215" t="s">
        <v>121</v>
      </c>
      <c r="C87" s="220">
        <v>5</v>
      </c>
      <c r="D87" s="217" t="s">
        <v>163</v>
      </c>
      <c r="F87" s="218" t="s">
        <v>205</v>
      </c>
      <c r="I87" s="219"/>
    </row>
    <row r="88" spans="1:9" x14ac:dyDescent="0.25">
      <c r="A88" s="214">
        <v>192850960</v>
      </c>
      <c r="B88" s="215" t="s">
        <v>122</v>
      </c>
      <c r="C88" s="220">
        <v>5</v>
      </c>
      <c r="D88" s="217" t="s">
        <v>163</v>
      </c>
      <c r="F88" s="218" t="s">
        <v>206</v>
      </c>
      <c r="I88" s="219"/>
    </row>
    <row r="89" spans="1:9" x14ac:dyDescent="0.25">
      <c r="A89" s="214">
        <v>201600241</v>
      </c>
      <c r="B89" s="215" t="s">
        <v>151</v>
      </c>
      <c r="C89" s="220">
        <v>5</v>
      </c>
      <c r="D89" s="217" t="s">
        <v>174</v>
      </c>
      <c r="F89" s="218"/>
      <c r="I89" s="219"/>
    </row>
    <row r="90" spans="1:9" ht="15" x14ac:dyDescent="0.25">
      <c r="A90" s="214">
        <v>201700025</v>
      </c>
      <c r="B90" s="215" t="s">
        <v>123</v>
      </c>
      <c r="C90" s="220">
        <v>5</v>
      </c>
      <c r="D90" s="217" t="s">
        <v>163</v>
      </c>
      <c r="F90" s="221" t="s">
        <v>15</v>
      </c>
      <c r="G90" s="17" t="s">
        <v>197</v>
      </c>
      <c r="I90" s="219"/>
    </row>
    <row r="91" spans="1:9" ht="15" x14ac:dyDescent="0.25">
      <c r="A91" s="214">
        <v>192850840</v>
      </c>
      <c r="B91" s="215" t="s">
        <v>124</v>
      </c>
      <c r="C91" s="220">
        <v>5</v>
      </c>
      <c r="D91" s="217" t="s">
        <v>163</v>
      </c>
      <c r="F91" s="221" t="s">
        <v>126</v>
      </c>
      <c r="G91" s="17" t="s">
        <v>198</v>
      </c>
      <c r="I91" s="219"/>
    </row>
    <row r="92" spans="1:9" ht="15" x14ac:dyDescent="0.25">
      <c r="A92" s="214">
        <v>202100082</v>
      </c>
      <c r="B92" s="215" t="s">
        <v>152</v>
      </c>
      <c r="C92" s="220">
        <v>5</v>
      </c>
      <c r="D92" s="217" t="s">
        <v>177</v>
      </c>
      <c r="F92" s="221"/>
      <c r="I92" s="219"/>
    </row>
    <row r="93" spans="1:9" ht="15" thickBot="1" x14ac:dyDescent="0.3">
      <c r="A93" s="222">
        <v>201000201</v>
      </c>
      <c r="B93" s="223" t="s">
        <v>125</v>
      </c>
      <c r="C93" s="224">
        <v>5</v>
      </c>
      <c r="D93" s="225" t="s">
        <v>164</v>
      </c>
      <c r="F93" s="226"/>
      <c r="G93" s="227"/>
      <c r="H93" s="227"/>
      <c r="I93" s="228"/>
    </row>
    <row r="94" spans="1:9" ht="15" x14ac:dyDescent="0.25">
      <c r="B94" s="7"/>
      <c r="D94" s="40"/>
      <c r="E94" s="40"/>
    </row>
    <row r="95" spans="1:9" ht="15" x14ac:dyDescent="0.25">
      <c r="B95" s="7"/>
      <c r="D95" s="40"/>
      <c r="E95" s="40"/>
    </row>
    <row r="96" spans="1:9" x14ac:dyDescent="0.25">
      <c r="C96" s="229"/>
      <c r="D96" s="40"/>
      <c r="E96" s="40"/>
    </row>
    <row r="97" spans="3:5" x14ac:dyDescent="0.25">
      <c r="C97" s="229"/>
      <c r="D97" s="40"/>
      <c r="E97" s="40"/>
    </row>
    <row r="98" spans="3:5" x14ac:dyDescent="0.25">
      <c r="C98" s="229"/>
      <c r="D98" s="40"/>
      <c r="E98" s="40"/>
    </row>
    <row r="99" spans="3:5" x14ac:dyDescent="0.25">
      <c r="C99" s="229"/>
      <c r="D99" s="40"/>
      <c r="E99" s="40"/>
    </row>
    <row r="100" spans="3:5" x14ac:dyDescent="0.25">
      <c r="E100" s="40"/>
    </row>
    <row r="101" spans="3:5" x14ac:dyDescent="0.2">
      <c r="C101" s="230"/>
      <c r="D101" s="40"/>
      <c r="E101" s="40"/>
    </row>
    <row r="102" spans="3:5" x14ac:dyDescent="0.25">
      <c r="C102" s="229"/>
      <c r="D102" s="40"/>
      <c r="E102" s="40"/>
    </row>
    <row r="103" spans="3:5" x14ac:dyDescent="0.25">
      <c r="C103" s="229"/>
      <c r="D103" s="40"/>
      <c r="E103" s="40"/>
    </row>
    <row r="104" spans="3:5" x14ac:dyDescent="0.25">
      <c r="C104" s="229"/>
      <c r="D104" s="40"/>
      <c r="E104" s="40"/>
    </row>
    <row r="105" spans="3:5" x14ac:dyDescent="0.25">
      <c r="C105" s="229"/>
      <c r="D105" s="40"/>
      <c r="E105" s="40"/>
    </row>
    <row r="106" spans="3:5" x14ac:dyDescent="0.25">
      <c r="D106" s="40"/>
      <c r="E106" s="40"/>
    </row>
    <row r="107" spans="3:5" x14ac:dyDescent="0.25">
      <c r="D107" s="40"/>
      <c r="E107" s="40"/>
    </row>
  </sheetData>
  <mergeCells count="15">
    <mergeCell ref="Q5:R5"/>
    <mergeCell ref="A1:N1"/>
    <mergeCell ref="A3:N3"/>
    <mergeCell ref="A4:D5"/>
    <mergeCell ref="F4:I5"/>
    <mergeCell ref="K4:N5"/>
    <mergeCell ref="A81:D82"/>
    <mergeCell ref="F81:I82"/>
    <mergeCell ref="Q6:R6"/>
    <mergeCell ref="Q7:R7"/>
    <mergeCell ref="Q9:R9"/>
    <mergeCell ref="Q10:R10"/>
    <mergeCell ref="A41:D42"/>
    <mergeCell ref="F41:I42"/>
    <mergeCell ref="K41:N42"/>
  </mergeCells>
  <hyperlinks>
    <hyperlink ref="B7" r:id="rId1" xr:uid="{00000000-0004-0000-0A00-000000000000}"/>
    <hyperlink ref="B12" r:id="rId2" xr:uid="{00000000-0004-0000-0A00-000001000000}"/>
    <hyperlink ref="B10" r:id="rId3" xr:uid="{00000000-0004-0000-0A00-000002000000}"/>
    <hyperlink ref="B11" r:id="rId4" xr:uid="{00000000-0004-0000-0A00-000003000000}"/>
    <hyperlink ref="B13" r:id="rId5" xr:uid="{00000000-0004-0000-0A00-000004000000}"/>
    <hyperlink ref="B14" r:id="rId6" xr:uid="{00000000-0004-0000-0A00-000005000000}"/>
    <hyperlink ref="B16" r:id="rId7" xr:uid="{00000000-0004-0000-0A00-000006000000}"/>
    <hyperlink ref="B17" r:id="rId8" xr:uid="{00000000-0004-0000-0A00-000007000000}"/>
    <hyperlink ref="B18" r:id="rId9" xr:uid="{00000000-0004-0000-0A00-000008000000}"/>
    <hyperlink ref="G7" r:id="rId10" xr:uid="{00000000-0004-0000-0A00-000009000000}"/>
    <hyperlink ref="G8" r:id="rId11" xr:uid="{00000000-0004-0000-0A00-00000A000000}"/>
    <hyperlink ref="G10" r:id="rId12" xr:uid="{00000000-0004-0000-0A00-00000B000000}"/>
    <hyperlink ref="G11" r:id="rId13" xr:uid="{00000000-0004-0000-0A00-00000C000000}"/>
    <hyperlink ref="G12" r:id="rId14" xr:uid="{00000000-0004-0000-0A00-00000D000000}"/>
    <hyperlink ref="G9" r:id="rId15" xr:uid="{00000000-0004-0000-0A00-00000E000000}"/>
    <hyperlink ref="G18" r:id="rId16" xr:uid="{00000000-0004-0000-0A00-00000F000000}"/>
    <hyperlink ref="L7" r:id="rId17" xr:uid="{00000000-0004-0000-0A00-000010000000}"/>
    <hyperlink ref="L8" r:id="rId18" xr:uid="{00000000-0004-0000-0A00-000011000000}"/>
    <hyperlink ref="L9" r:id="rId19" xr:uid="{00000000-0004-0000-0A00-000012000000}"/>
    <hyperlink ref="L10" r:id="rId20" xr:uid="{00000000-0004-0000-0A00-000013000000}"/>
    <hyperlink ref="L18" r:id="rId21" xr:uid="{00000000-0004-0000-0A00-000014000000}"/>
    <hyperlink ref="L57" r:id="rId22" xr:uid="{00000000-0004-0000-0A00-000015000000}"/>
    <hyperlink ref="L44" r:id="rId23" xr:uid="{00000000-0004-0000-0A00-000016000000}"/>
    <hyperlink ref="L47" r:id="rId24" xr:uid="{00000000-0004-0000-0A00-000017000000}"/>
    <hyperlink ref="L49" r:id="rId25" xr:uid="{00000000-0004-0000-0A00-000018000000}"/>
    <hyperlink ref="L50" r:id="rId26" xr:uid="{00000000-0004-0000-0A00-000019000000}"/>
    <hyperlink ref="L51" r:id="rId27" xr:uid="{00000000-0004-0000-0A00-00001A000000}"/>
    <hyperlink ref="L52" r:id="rId28" xr:uid="{00000000-0004-0000-0A00-00001B000000}"/>
    <hyperlink ref="L53" r:id="rId29" xr:uid="{00000000-0004-0000-0A00-00001C000000}"/>
    <hyperlink ref="L54" r:id="rId30" xr:uid="{00000000-0004-0000-0A00-00001D000000}"/>
    <hyperlink ref="L55" r:id="rId31" xr:uid="{00000000-0004-0000-0A00-00001E000000}"/>
    <hyperlink ref="G44" r:id="rId32" xr:uid="{00000000-0004-0000-0A00-00001F000000}"/>
    <hyperlink ref="G45" r:id="rId33" xr:uid="{00000000-0004-0000-0A00-000020000000}"/>
    <hyperlink ref="G46" r:id="rId34" xr:uid="{00000000-0004-0000-0A00-000021000000}"/>
    <hyperlink ref="L45" r:id="rId35" xr:uid="{00000000-0004-0000-0A00-000022000000}"/>
    <hyperlink ref="L46" r:id="rId36" xr:uid="{00000000-0004-0000-0A00-000023000000}"/>
    <hyperlink ref="B44" r:id="rId37" xr:uid="{00000000-0004-0000-0A00-000024000000}"/>
    <hyperlink ref="B46" r:id="rId38" display="Design Principles for Robotic and Mechatronic Mechanisms" xr:uid="{00000000-0004-0000-0A00-000025000000}"/>
    <hyperlink ref="B47" r:id="rId39" xr:uid="{00000000-0004-0000-0A00-000026000000}"/>
    <hyperlink ref="B48" r:id="rId40" xr:uid="{00000000-0004-0000-0A00-000027000000}"/>
    <hyperlink ref="B54" r:id="rId41" xr:uid="{00000000-0004-0000-0A00-000028000000}"/>
    <hyperlink ref="B55" r:id="rId42" xr:uid="{00000000-0004-0000-0A00-000029000000}"/>
    <hyperlink ref="L11" r:id="rId43" xr:uid="{00000000-0004-0000-0A00-00002A000000}"/>
    <hyperlink ref="L12" r:id="rId44" xr:uid="{00000000-0004-0000-0A00-00002B000000}"/>
    <hyperlink ref="L15" r:id="rId45" xr:uid="{00000000-0004-0000-0A00-00002C000000}"/>
    <hyperlink ref="L14" r:id="rId46" xr:uid="{00000000-0004-0000-0A00-00002D000000}"/>
    <hyperlink ref="L17" r:id="rId47" xr:uid="{00000000-0004-0000-0A00-00002E000000}"/>
    <hyperlink ref="G16" r:id="rId48" xr:uid="{00000000-0004-0000-0A00-00002F000000}"/>
    <hyperlink ref="G15" r:id="rId49" xr:uid="{00000000-0004-0000-0A00-000030000000}"/>
    <hyperlink ref="G17" r:id="rId50" xr:uid="{00000000-0004-0000-0A00-000031000000}"/>
    <hyperlink ref="G14" r:id="rId51" xr:uid="{00000000-0004-0000-0A00-000032000000}"/>
    <hyperlink ref="G21" r:id="rId52" xr:uid="{00000000-0004-0000-0A00-000033000000}"/>
    <hyperlink ref="G22" r:id="rId53" xr:uid="{00000000-0004-0000-0A00-000034000000}"/>
    <hyperlink ref="G23" r:id="rId54" xr:uid="{00000000-0004-0000-0A00-000035000000}"/>
    <hyperlink ref="B60" r:id="rId55" xr:uid="{00000000-0004-0000-0A00-000036000000}"/>
    <hyperlink ref="B65" r:id="rId56" xr:uid="{00000000-0004-0000-0A00-000037000000}"/>
    <hyperlink ref="B64" r:id="rId57" xr:uid="{00000000-0004-0000-0A00-000038000000}"/>
    <hyperlink ref="B52" r:id="rId58" xr:uid="{00000000-0004-0000-0A00-000039000000}"/>
    <hyperlink ref="G24" r:id="rId59" xr:uid="{00000000-0004-0000-0A00-00003A000000}"/>
    <hyperlink ref="G26" r:id="rId60" xr:uid="{00000000-0004-0000-0A00-00003B000000}"/>
    <hyperlink ref="B49" r:id="rId61" xr:uid="{00000000-0004-0000-0A00-00003C000000}"/>
    <hyperlink ref="G58" r:id="rId62" xr:uid="{00000000-0004-0000-0A00-00003D000000}"/>
    <hyperlink ref="G59" r:id="rId63" xr:uid="{00000000-0004-0000-0A00-00003E000000}"/>
    <hyperlink ref="G61" r:id="rId64" xr:uid="{00000000-0004-0000-0A00-00003F000000}"/>
    <hyperlink ref="B63" r:id="rId65" xr:uid="{00000000-0004-0000-0A00-000040000000}"/>
    <hyperlink ref="B66" r:id="rId66" xr:uid="{00000000-0004-0000-0A00-000041000000}"/>
    <hyperlink ref="B68" r:id="rId67" xr:uid="{00000000-0004-0000-0A00-000042000000}"/>
    <hyperlink ref="B69" r:id="rId68" xr:uid="{00000000-0004-0000-0A00-000043000000}"/>
    <hyperlink ref="B70" r:id="rId69" xr:uid="{00000000-0004-0000-0A00-000044000000}"/>
    <hyperlink ref="B74" r:id="rId70" xr:uid="{00000000-0004-0000-0A00-000045000000}"/>
    <hyperlink ref="B75" r:id="rId71" xr:uid="{00000000-0004-0000-0A00-000046000000}"/>
    <hyperlink ref="B76" r:id="rId72" xr:uid="{00000000-0004-0000-0A00-000047000000}"/>
    <hyperlink ref="B77" r:id="rId73" xr:uid="{00000000-0004-0000-0A00-000048000000}"/>
    <hyperlink ref="B79" r:id="rId74" xr:uid="{00000000-0004-0000-0A00-000049000000}"/>
    <hyperlink ref="B78" r:id="rId75" xr:uid="{00000000-0004-0000-0A00-00004A000000}"/>
    <hyperlink ref="B15" r:id="rId76" xr:uid="{00000000-0004-0000-0A00-00004B000000}"/>
    <hyperlink ref="G47" r:id="rId77" xr:uid="{00000000-0004-0000-0A00-00004C000000}"/>
    <hyperlink ref="B72" r:id="rId78" xr:uid="{00000000-0004-0000-0A00-00004D000000}"/>
    <hyperlink ref="B67" r:id="rId79" xr:uid="{00000000-0004-0000-0A00-00004E000000}"/>
    <hyperlink ref="B51" r:id="rId80" xr:uid="{00000000-0004-0000-0A00-00004F000000}"/>
    <hyperlink ref="L13" r:id="rId81" xr:uid="{00000000-0004-0000-0A00-000050000000}"/>
    <hyperlink ref="L16" r:id="rId82" xr:uid="{00000000-0004-0000-0A00-000051000000}"/>
    <hyperlink ref="G13" r:id="rId83" xr:uid="{00000000-0004-0000-0A00-000052000000}"/>
    <hyperlink ref="L48" r:id="rId84" xr:uid="{00000000-0004-0000-0A00-000053000000}"/>
    <hyperlink ref="B50" r:id="rId85" xr:uid="{00000000-0004-0000-0A00-000054000000}"/>
    <hyperlink ref="B59" r:id="rId86" xr:uid="{00000000-0004-0000-0A00-000055000000}"/>
    <hyperlink ref="B61" r:id="rId87" xr:uid="{00000000-0004-0000-0A00-000056000000}"/>
    <hyperlink ref="B53" r:id="rId88" xr:uid="{00000000-0004-0000-0A00-000057000000}"/>
    <hyperlink ref="B57" r:id="rId89" xr:uid="{00000000-0004-0000-0A00-000058000000}"/>
    <hyperlink ref="B9" r:id="rId90" xr:uid="{00000000-0004-0000-0A00-000059000000}"/>
    <hyperlink ref="B8" r:id="rId91" xr:uid="{00000000-0004-0000-0A00-00005A000000}"/>
    <hyperlink ref="G27" r:id="rId92" display="Design Principles for Robotic and Mechatronic Mechanisms" xr:uid="{00000000-0004-0000-0A00-00005B000000}"/>
    <hyperlink ref="B71" r:id="rId93" xr:uid="{00000000-0004-0000-0A00-00005C000000}"/>
    <hyperlink ref="G63" r:id="rId94" display="Flexible Multibody Dynamics " xr:uid="{00000000-0004-0000-0A00-00005D000000}"/>
    <hyperlink ref="G62" r:id="rId95" xr:uid="{00000000-0004-0000-0A00-00005E000000}"/>
    <hyperlink ref="G64" r:id="rId96" xr:uid="{00000000-0004-0000-0A00-00005F000000}"/>
    <hyperlink ref="G65" r:id="rId97" xr:uid="{00000000-0004-0000-0A00-000060000000}"/>
    <hyperlink ref="G66" r:id="rId98" xr:uid="{00000000-0004-0000-0A00-000061000000}"/>
    <hyperlink ref="G67" r:id="rId99" xr:uid="{00000000-0004-0000-0A00-000062000000}"/>
    <hyperlink ref="G68" r:id="rId100" xr:uid="{00000000-0004-0000-0A00-000063000000}"/>
    <hyperlink ref="G69" r:id="rId101" xr:uid="{00000000-0004-0000-0A00-000064000000}"/>
    <hyperlink ref="G39" r:id="rId102" xr:uid="{00000000-0004-0000-0A00-000065000000}"/>
    <hyperlink ref="G38" r:id="rId103" xr:uid="{00000000-0004-0000-0A00-000066000000}"/>
    <hyperlink ref="G37" r:id="rId104" xr:uid="{00000000-0004-0000-0A00-000067000000}"/>
    <hyperlink ref="G36" r:id="rId105" xr:uid="{00000000-0004-0000-0A00-000068000000}"/>
    <hyperlink ref="G35" r:id="rId106" xr:uid="{00000000-0004-0000-0A00-000069000000}"/>
    <hyperlink ref="G34" r:id="rId107" xr:uid="{00000000-0004-0000-0A00-00006A000000}"/>
    <hyperlink ref="G32" r:id="rId108" xr:uid="{00000000-0004-0000-0A00-00006B000000}"/>
    <hyperlink ref="G31" r:id="rId109" xr:uid="{00000000-0004-0000-0A00-00006C000000}"/>
    <hyperlink ref="G30" r:id="rId110" xr:uid="{00000000-0004-0000-0A00-00006D000000}"/>
    <hyperlink ref="G29" r:id="rId111" xr:uid="{00000000-0004-0000-0A00-00006E000000}"/>
    <hyperlink ref="G28" r:id="rId112" xr:uid="{00000000-0004-0000-0A00-00006F000000}"/>
    <hyperlink ref="G33" r:id="rId113" display="Multiscale Functional Materials for Engineering Applications" xr:uid="{00000000-0004-0000-0A00-000070000000}"/>
    <hyperlink ref="B62" r:id="rId114" xr:uid="{00000000-0004-0000-0A00-000071000000}"/>
    <hyperlink ref="B73" r:id="rId115" xr:uid="{00000000-0004-0000-0A00-000072000000}"/>
    <hyperlink ref="L58" r:id="rId116" display="3D bioprinting" xr:uid="{00000000-0004-0000-0A00-000073000000}"/>
    <hyperlink ref="B58" r:id="rId117" xr:uid="{00000000-0004-0000-0A00-000074000000}"/>
    <hyperlink ref="G57" r:id="rId118" xr:uid="{00000000-0004-0000-0A00-000075000000}"/>
    <hyperlink ref="B20" r:id="rId119" xr:uid="{00000000-0004-0000-0A00-000076000000}"/>
    <hyperlink ref="B24" r:id="rId120" xr:uid="{00000000-0004-0000-0A00-000077000000}"/>
    <hyperlink ref="B23" r:id="rId121" xr:uid="{00000000-0004-0000-0A00-000078000000}"/>
    <hyperlink ref="B21" r:id="rId122" xr:uid="{00000000-0004-0000-0A00-000079000000}"/>
    <hyperlink ref="B22" r:id="rId123" xr:uid="{00000000-0004-0000-0A00-00007A000000}"/>
    <hyperlink ref="B25" r:id="rId124" xr:uid="{00000000-0004-0000-0A00-00007B000000}"/>
    <hyperlink ref="B26" r:id="rId125" xr:uid="{00000000-0004-0000-0A00-00007C000000}"/>
    <hyperlink ref="G20" r:id="rId126" xr:uid="{00000000-0004-0000-0A00-00007D000000}"/>
    <hyperlink ref="L21" r:id="rId127" xr:uid="{00000000-0004-0000-0A00-00007E000000}"/>
    <hyperlink ref="L20" r:id="rId128" xr:uid="{00000000-0004-0000-0A00-00007F000000}"/>
    <hyperlink ref="L22" r:id="rId129" xr:uid="{00000000-0004-0000-0A00-000080000000}"/>
    <hyperlink ref="L24" r:id="rId130" xr:uid="{00000000-0004-0000-0A00-000081000000}"/>
    <hyperlink ref="L28" r:id="rId131" xr:uid="{00000000-0004-0000-0A00-000082000000}"/>
    <hyperlink ref="L32" r:id="rId132" xr:uid="{00000000-0004-0000-0A00-000083000000}"/>
    <hyperlink ref="L25" r:id="rId133" xr:uid="{00000000-0004-0000-0A00-000084000000}"/>
    <hyperlink ref="L26" r:id="rId134" xr:uid="{00000000-0004-0000-0A00-000085000000}"/>
    <hyperlink ref="L27" r:id="rId135" xr:uid="{00000000-0004-0000-0A00-000086000000}"/>
    <hyperlink ref="L30" r:id="rId136" xr:uid="{00000000-0004-0000-0A00-000087000000}"/>
    <hyperlink ref="L33" r:id="rId137" xr:uid="{00000000-0004-0000-0A00-000088000000}"/>
    <hyperlink ref="L34" r:id="rId138" xr:uid="{00000000-0004-0000-0A00-000089000000}"/>
    <hyperlink ref="L35" r:id="rId139" xr:uid="{00000000-0004-0000-0A00-00008A000000}"/>
    <hyperlink ref="L36" r:id="rId140" xr:uid="{00000000-0004-0000-0A00-00008B000000}"/>
    <hyperlink ref="L37" r:id="rId141" xr:uid="{00000000-0004-0000-0A00-00008C000000}"/>
    <hyperlink ref="L29" r:id="rId142" xr:uid="{00000000-0004-0000-0A00-00008D000000}"/>
    <hyperlink ref="L23" r:id="rId143" xr:uid="{00000000-0004-0000-0A00-00008E000000}"/>
    <hyperlink ref="L31" r:id="rId144" xr:uid="{00000000-0004-0000-0A00-00008F000000}"/>
    <hyperlink ref="B45" r:id="rId145" xr:uid="{00000000-0004-0000-0A00-000090000000}"/>
    <hyperlink ref="G60" r:id="rId146" xr:uid="{00000000-0004-0000-0A00-000091000000}"/>
    <hyperlink ref="L59" r:id="rId147" xr:uid="{00000000-0004-0000-0A00-000092000000}"/>
    <hyperlink ref="L60" r:id="rId148" xr:uid="{00000000-0004-0000-0A00-000093000000}"/>
    <hyperlink ref="L61" r:id="rId149" xr:uid="{00000000-0004-0000-0A00-000094000000}"/>
    <hyperlink ref="L63" r:id="rId150" xr:uid="{00000000-0004-0000-0A00-000095000000}"/>
    <hyperlink ref="L64" r:id="rId151" xr:uid="{00000000-0004-0000-0A00-000096000000}"/>
    <hyperlink ref="L73" r:id="rId152" xr:uid="{00000000-0004-0000-0A00-000097000000}"/>
    <hyperlink ref="L72" r:id="rId153" xr:uid="{00000000-0004-0000-0A00-000098000000}"/>
    <hyperlink ref="L71" r:id="rId154" xr:uid="{00000000-0004-0000-0A00-000099000000}"/>
    <hyperlink ref="L69" r:id="rId155" xr:uid="{00000000-0004-0000-0A00-00009A000000}"/>
    <hyperlink ref="L68" r:id="rId156" xr:uid="{00000000-0004-0000-0A00-00009B000000}"/>
    <hyperlink ref="L67" r:id="rId157" display="Design Principles for Robotic and Mechatronic Mechanisms" xr:uid="{00000000-0004-0000-0A00-00009C000000}"/>
    <hyperlink ref="L66" r:id="rId158" xr:uid="{00000000-0004-0000-0A00-00009D000000}"/>
    <hyperlink ref="L65" r:id="rId159" xr:uid="{00000000-0004-0000-0A00-00009E000000}"/>
    <hyperlink ref="G25" r:id="rId160" xr:uid="{00000000-0004-0000-0A00-00009F000000}"/>
    <hyperlink ref="L70" r:id="rId161" xr:uid="{00000000-0004-0000-0A00-0000A0000000}"/>
    <hyperlink ref="B27" r:id="rId162" xr:uid="{00000000-0004-0000-0A00-0000A1000000}"/>
    <hyperlink ref="L62" r:id="rId163" xr:uid="{00000000-0004-0000-0A00-0000A2000000}"/>
    <hyperlink ref="G48" r:id="rId164" xr:uid="{00000000-0004-0000-0A00-0000A3000000}"/>
    <hyperlink ref="G49" r:id="rId165" display="Tribology " xr:uid="{00000000-0004-0000-0A00-0000A4000000}"/>
    <hyperlink ref="G50" r:id="rId166" display="Biomechanics of Human Movement" xr:uid="{00000000-0004-0000-0A00-0000A5000000}"/>
    <hyperlink ref="G51" r:id="rId167" display="Fluid Mechanics II" xr:uid="{00000000-0004-0000-0A00-0000A6000000}"/>
    <hyperlink ref="G53" r:id="rId168" display="Fundamentals of Numerical Methods" xr:uid="{00000000-0004-0000-0A00-0000A7000000}"/>
    <hyperlink ref="G54" r:id="rId169" display="Human Movement Control" xr:uid="{00000000-0004-0000-0A00-0000A8000000}"/>
    <hyperlink ref="G52" r:id="rId170" display="Multiscale Functional Materials for Engineering Application" xr:uid="{00000000-0004-0000-0A00-0000A9000000}"/>
    <hyperlink ref="B84" r:id="rId171" xr:uid="{00000000-0004-0000-0A00-0000AA000000}"/>
    <hyperlink ref="B85" r:id="rId172" xr:uid="{00000000-0004-0000-0A00-0000AB000000}"/>
    <hyperlink ref="B87" r:id="rId173" xr:uid="{00000000-0004-0000-0A00-0000AC000000}"/>
    <hyperlink ref="B86" r:id="rId174" xr:uid="{00000000-0004-0000-0A00-0000AD000000}"/>
    <hyperlink ref="B88" r:id="rId175" xr:uid="{00000000-0004-0000-0A00-0000AE000000}"/>
    <hyperlink ref="B89" r:id="rId176" display="Introduction to Robotics Design" xr:uid="{00000000-0004-0000-0A00-0000AF000000}"/>
    <hyperlink ref="B90" r:id="rId177" display="Virtual Reality" xr:uid="{00000000-0004-0000-0A00-0000B0000000}"/>
    <hyperlink ref="B91" r:id="rId178" xr:uid="{00000000-0004-0000-0A00-0000B1000000}"/>
    <hyperlink ref="B93" r:id="rId179" xr:uid="{00000000-0004-0000-0A00-0000B2000000}"/>
    <hyperlink ref="B92" r:id="rId180" xr:uid="{00000000-0004-0000-0A00-0000B3000000}"/>
  </hyperlinks>
  <pageMargins left="0.7" right="0.7" top="0.75" bottom="0.75" header="0.3" footer="0.3"/>
  <pageSetup paperSize="8" scale="59" fitToHeight="0" orientation="portrait" r:id="rId18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24"/>
  <sheetViews>
    <sheetView workbookViewId="0">
      <pane xSplit="2" ySplit="1" topLeftCell="C89" activePane="bottomRight" state="frozen"/>
      <selection pane="topRight" activeCell="C1" sqref="C1"/>
      <selection pane="bottomLeft" activeCell="A2" sqref="A2"/>
      <selection pane="bottomRight" activeCell="C89" sqref="C89"/>
    </sheetView>
  </sheetViews>
  <sheetFormatPr defaultRowHeight="15" x14ac:dyDescent="0.25"/>
  <cols>
    <col min="1" max="1" width="18.7109375" style="151" bestFit="1" customWidth="1"/>
    <col min="2" max="2" width="52" style="151" bestFit="1" customWidth="1"/>
    <col min="3" max="3" width="7.42578125" style="151" bestFit="1" customWidth="1"/>
    <col min="4" max="16384" width="9.140625" style="151"/>
  </cols>
  <sheetData>
    <row r="1" spans="1:14" x14ac:dyDescent="0.25">
      <c r="A1" s="151" t="s">
        <v>139</v>
      </c>
      <c r="B1" s="151" t="s">
        <v>199</v>
      </c>
      <c r="C1" s="151" t="s">
        <v>221</v>
      </c>
      <c r="D1" s="151" t="s">
        <v>200</v>
      </c>
      <c r="E1" t="s">
        <v>132</v>
      </c>
      <c r="F1" t="s">
        <v>133</v>
      </c>
      <c r="G1" t="s">
        <v>48</v>
      </c>
      <c r="H1" t="s">
        <v>128</v>
      </c>
      <c r="I1" t="s">
        <v>129</v>
      </c>
      <c r="J1" t="s">
        <v>130</v>
      </c>
      <c r="K1" t="s">
        <v>131</v>
      </c>
      <c r="L1" t="s">
        <v>134</v>
      </c>
      <c r="M1" t="s">
        <v>135</v>
      </c>
    </row>
    <row r="2" spans="1:14" x14ac:dyDescent="0.25">
      <c r="A2" s="152">
        <v>202100080</v>
      </c>
      <c r="B2" s="153" t="s">
        <v>107</v>
      </c>
      <c r="C2" s="153">
        <v>5</v>
      </c>
      <c r="D2" s="154" t="s">
        <v>164</v>
      </c>
      <c r="E2" s="151" t="str">
        <f>IF(ISNA(MATCH($A2,'Curriculum 2023-2024'!$A$7:$A$39,0)),"",1)</f>
        <v/>
      </c>
      <c r="F2" s="151" t="str">
        <f>IF(ISNA(MATCH($A2,'Curriculum 2023-2024'!$F$7:$F$39,0)),"",1)</f>
        <v/>
      </c>
      <c r="G2" s="151" t="str">
        <f>IF(ISNA(MATCH(A2,'Curriculum 2023-2024'!$K$7:$K$39,0)),"",1)</f>
        <v/>
      </c>
      <c r="H2" s="151" t="str">
        <f>IF(ISNA(MATCH($A2,'Curriculum 2023-2024'!$A$44:$A$79,0)),"",1)</f>
        <v/>
      </c>
      <c r="I2" s="151" t="str">
        <f>IF(ISNA(MATCH($A2,'Curriculum 2023-2024'!$F$44:$F$79,0)),"",1)</f>
        <v/>
      </c>
      <c r="J2" s="151">
        <f>IF(ISNA(MATCH($A2,'Curriculum 2023-2024'!$K$44:$K$79,0)),"",1)</f>
        <v>1</v>
      </c>
      <c r="K2" s="151" t="str">
        <f>IF(ISNA(MATCH($A2,'Curriculum 2022-2023'!$A$84:$A$93,0)),"",1)</f>
        <v/>
      </c>
      <c r="L2" s="151" t="str">
        <f>IF(ISNA(MATCH($A2,'Curriculum 2023-2024'!$A$84:$K$93,0)),"",1)</f>
        <v/>
      </c>
      <c r="M2" s="153">
        <f t="shared" ref="M2:M33" si="0">SUM(E2:L2)</f>
        <v>1</v>
      </c>
      <c r="N2" s="153">
        <f>IF(A2=A1,1,0)</f>
        <v>0</v>
      </c>
    </row>
    <row r="3" spans="1:14" x14ac:dyDescent="0.25">
      <c r="A3" s="152">
        <v>201400103</v>
      </c>
      <c r="B3" s="153" t="s">
        <v>62</v>
      </c>
      <c r="C3" s="153">
        <v>5</v>
      </c>
      <c r="D3" s="154" t="s">
        <v>161</v>
      </c>
      <c r="E3" s="151" t="str">
        <f>IF(ISNA(MATCH($A3,'Curriculum 2023-2024'!$A$7:$A$39,0)),"",1)</f>
        <v/>
      </c>
      <c r="F3" s="151">
        <f>IF(ISNA(MATCH($A3,'Curriculum 2023-2024'!$F$7:$F$39,0)),"",1)</f>
        <v>1</v>
      </c>
      <c r="G3" s="151" t="str">
        <f>IF(ISNA(MATCH(A3,'Curriculum 2023-2024'!$K$7:$K$39,0)),"",1)</f>
        <v/>
      </c>
      <c r="H3" s="151" t="str">
        <f>IF(ISNA(MATCH($A3,'Curriculum 2023-2024'!$A$44:$A$79,0)),"",1)</f>
        <v/>
      </c>
      <c r="I3" s="151" t="str">
        <f>IF(ISNA(MATCH($A3,'Curriculum 2023-2024'!$F$44:$F$79,0)),"",1)</f>
        <v/>
      </c>
      <c r="J3" s="151">
        <f>IF(ISNA(MATCH($A3,'Curriculum 2023-2024'!$K$44:$K$79,0)),"",1)</f>
        <v>1</v>
      </c>
      <c r="K3" s="151" t="str">
        <f>IF(ISNA(MATCH($A3,'Curriculum 2022-2023'!$A$84:$A$93,0)),"",1)</f>
        <v/>
      </c>
      <c r="L3" s="151" t="str">
        <f>IF(ISNA(MATCH($A3,'Curriculum 2023-2024'!$A$84:$K$93,0)),"",1)</f>
        <v/>
      </c>
      <c r="M3" s="153">
        <f t="shared" si="0"/>
        <v>2</v>
      </c>
      <c r="N3" s="153">
        <f t="shared" ref="N3:N66" si="1">IF(A3=A2,1,0)</f>
        <v>0</v>
      </c>
    </row>
    <row r="4" spans="1:14" x14ac:dyDescent="0.25">
      <c r="A4" s="151">
        <v>202001392</v>
      </c>
      <c r="B4" s="153" t="s">
        <v>93</v>
      </c>
      <c r="C4" s="153">
        <v>5</v>
      </c>
      <c r="D4" s="155" t="s">
        <v>163</v>
      </c>
      <c r="E4" s="151" t="str">
        <f>IF(ISNA(MATCH($A4,'Curriculum 2023-2024'!$A$7:$A$39,0)),"",1)</f>
        <v/>
      </c>
      <c r="F4" s="151" t="str">
        <f>IF(ISNA(MATCH($A4,'Curriculum 2023-2024'!$F$7:$F$39,0)),"",1)</f>
        <v/>
      </c>
      <c r="G4" s="151" t="str">
        <f>IF(ISNA(MATCH(A4,'Curriculum 2023-2024'!$K$7:$K$39,0)),"",1)</f>
        <v/>
      </c>
      <c r="H4" s="151">
        <f>IF(ISNA(MATCH($A4,'Curriculum 2023-2024'!$A$44:$A$79,0)),"",1)</f>
        <v>1</v>
      </c>
      <c r="I4" s="151" t="str">
        <f>IF(ISNA(MATCH($A4,'Curriculum 2023-2024'!$F$44:$F$79,0)),"",1)</f>
        <v/>
      </c>
      <c r="J4" s="151" t="str">
        <f>IF(ISNA(MATCH($A4,'Curriculum 2023-2024'!$K$44:$K$79,0)),"",1)</f>
        <v/>
      </c>
      <c r="K4" s="151" t="str">
        <f>IF(ISNA(MATCH($A4,'Curriculum 2022-2023'!$A$84:$A$93,0)),"",1)</f>
        <v/>
      </c>
      <c r="L4" s="151" t="str">
        <f>IF(ISNA(MATCH($A4,'Curriculum 2023-2024'!$A$84:$K$93,0)),"",1)</f>
        <v/>
      </c>
      <c r="M4" s="153">
        <f t="shared" si="0"/>
        <v>1</v>
      </c>
      <c r="N4" s="153">
        <f t="shared" si="1"/>
        <v>0</v>
      </c>
    </row>
    <row r="5" spans="1:14" x14ac:dyDescent="0.25">
      <c r="A5" s="152">
        <v>202100228</v>
      </c>
      <c r="B5" s="153" t="s">
        <v>170</v>
      </c>
      <c r="C5" s="153">
        <v>5</v>
      </c>
      <c r="D5" s="154" t="s">
        <v>164</v>
      </c>
      <c r="E5" s="151" t="str">
        <f>IF(ISNA(MATCH($A5,'Curriculum 2023-2024'!$A$7:$A$39,0)),"",1)</f>
        <v/>
      </c>
      <c r="F5" s="151">
        <f>IF(ISNA(MATCH($A5,'Curriculum 2023-2024'!$F$7:$F$39,0)),"",1)</f>
        <v>1</v>
      </c>
      <c r="G5" s="151" t="str">
        <f>IF(ISNA(MATCH(A5,'Curriculum 2023-2024'!$K$7:$K$39,0)),"",1)</f>
        <v/>
      </c>
      <c r="H5" s="151">
        <f>IF(ISNA(MATCH($A5,'Curriculum 2023-2024'!$A$44:$A$79,0)),"",1)</f>
        <v>1</v>
      </c>
      <c r="I5" s="151">
        <f>IF(ISNA(MATCH($A5,'Curriculum 2023-2024'!$F$44:$F$79,0)),"",1)</f>
        <v>1</v>
      </c>
      <c r="J5" s="151" t="str">
        <f>IF(ISNA(MATCH($A5,'Curriculum 2023-2024'!$K$44:$K$79,0)),"",1)</f>
        <v/>
      </c>
      <c r="K5" s="151" t="str">
        <f>IF(ISNA(MATCH($A5,'Curriculum 2022-2023'!$A$84:$A$93,0)),"",1)</f>
        <v/>
      </c>
      <c r="L5" s="151" t="str">
        <f>IF(ISNA(MATCH($A5,'Curriculum 2023-2024'!$A$84:$K$93,0)),"",1)</f>
        <v/>
      </c>
      <c r="M5" s="153">
        <f t="shared" si="0"/>
        <v>3</v>
      </c>
      <c r="N5" s="153">
        <f t="shared" si="1"/>
        <v>0</v>
      </c>
    </row>
    <row r="6" spans="1:14" x14ac:dyDescent="0.25">
      <c r="A6" s="151">
        <v>191158500</v>
      </c>
      <c r="B6" s="153" t="s">
        <v>119</v>
      </c>
      <c r="C6" s="153">
        <v>5</v>
      </c>
      <c r="D6" s="155" t="s">
        <v>175</v>
      </c>
      <c r="E6" s="151" t="str">
        <f>IF(ISNA(MATCH($A6,'Curriculum 2023-2024'!$A$7:$A$39,0)),"",1)</f>
        <v/>
      </c>
      <c r="F6" s="151" t="str">
        <f>IF(ISNA(MATCH($A6,'Curriculum 2023-2024'!$F$7:$F$39,0)),"",1)</f>
        <v/>
      </c>
      <c r="G6" s="151" t="str">
        <f>IF(ISNA(MATCH(A6,'Curriculum 2023-2024'!$K$7:$K$39,0)),"",1)</f>
        <v/>
      </c>
      <c r="H6" s="151" t="str">
        <f>IF(ISNA(MATCH($A6,'Curriculum 2023-2024'!$A$44:$A$79,0)),"",1)</f>
        <v/>
      </c>
      <c r="I6" s="151" t="str">
        <f>IF(ISNA(MATCH($A6,'Curriculum 2023-2024'!$F$44:$F$79,0)),"",1)</f>
        <v/>
      </c>
      <c r="J6" s="151" t="str">
        <f>IF(ISNA(MATCH($A6,'Curriculum 2023-2024'!$K$44:$K$79,0)),"",1)</f>
        <v/>
      </c>
      <c r="K6" s="151">
        <f>IF(ISNA(MATCH($A6,'Curriculum 2022-2023'!$A$84:$A$93,0)),"",1)</f>
        <v>1</v>
      </c>
      <c r="L6" s="151" t="str">
        <f>IF(ISNA(MATCH($A6,'Curriculum 2023-2024'!$A$84:$K$93,0)),"",1)</f>
        <v/>
      </c>
      <c r="M6" s="153">
        <f t="shared" si="0"/>
        <v>1</v>
      </c>
      <c r="N6" s="153">
        <f t="shared" si="1"/>
        <v>0</v>
      </c>
    </row>
    <row r="7" spans="1:14" x14ac:dyDescent="0.25">
      <c r="A7" s="151">
        <v>202200109</v>
      </c>
      <c r="B7" s="153" t="s">
        <v>147</v>
      </c>
      <c r="C7" s="153">
        <v>5</v>
      </c>
      <c r="D7" s="154" t="s">
        <v>163</v>
      </c>
      <c r="E7" s="151" t="str">
        <f>IF(ISNA(MATCH($A7,'Curriculum 2023-2024'!$A$7:$A$39,0)),"",1)</f>
        <v/>
      </c>
      <c r="F7" s="151" t="str">
        <f>IF(ISNA(MATCH($A7,'Curriculum 2023-2024'!$F$7:$F$39,0)),"",1)</f>
        <v/>
      </c>
      <c r="G7" s="151" t="str">
        <f>IF(ISNA(MATCH(A7,'Curriculum 2023-2024'!$K$7:$K$39,0)),"",1)</f>
        <v/>
      </c>
      <c r="H7" s="151" t="str">
        <f>IF(ISNA(MATCH($A7,'Curriculum 2023-2024'!$A$44:$A$79,0)),"",1)</f>
        <v/>
      </c>
      <c r="I7" s="151" t="str">
        <f>IF(ISNA(MATCH($A7,'Curriculum 2023-2024'!$F$44:$F$79,0)),"",1)</f>
        <v/>
      </c>
      <c r="J7" s="151" t="str">
        <f>IF(ISNA(MATCH($A7,'Curriculum 2023-2024'!$K$44:$K$79,0)),"",1)</f>
        <v/>
      </c>
      <c r="K7" s="151" t="str">
        <f>IF(ISNA(MATCH($A7,'Curriculum 2022-2023'!$A$84:$A$93,0)),"",1)</f>
        <v/>
      </c>
      <c r="L7" s="151" t="str">
        <f>IF(ISNA(MATCH($A7,'Curriculum 2023-2024'!$A$84:$K$93,0)),"",1)</f>
        <v/>
      </c>
      <c r="M7" s="153">
        <f t="shared" si="0"/>
        <v>0</v>
      </c>
      <c r="N7" s="153">
        <f t="shared" si="1"/>
        <v>0</v>
      </c>
    </row>
    <row r="8" spans="1:14" x14ac:dyDescent="0.25">
      <c r="A8" s="152">
        <v>201500024</v>
      </c>
      <c r="B8" s="153" t="s">
        <v>34</v>
      </c>
      <c r="C8" s="153">
        <v>5</v>
      </c>
      <c r="D8" s="154" t="s">
        <v>160</v>
      </c>
      <c r="E8" s="151" t="str">
        <f>IF(ISNA(MATCH($A8,'Curriculum 2023-2024'!$A$7:$A$39,0)),"",1)</f>
        <v/>
      </c>
      <c r="F8" s="151" t="str">
        <f>IF(ISNA(MATCH($A8,'Curriculum 2023-2024'!$F$7:$F$39,0)),"",1)</f>
        <v/>
      </c>
      <c r="G8" s="151">
        <f>IF(ISNA(MATCH(A8,'Curriculum 2023-2024'!$K$7:$K$39,0)),"",1)</f>
        <v>1</v>
      </c>
      <c r="H8" s="151">
        <f>IF(ISNA(MATCH($A8,'Curriculum 2023-2024'!$A$44:$A$79,0)),"",1)</f>
        <v>1</v>
      </c>
      <c r="I8" s="151" t="str">
        <f>IF(ISNA(MATCH($A8,'Curriculum 2023-2024'!$F$44:$F$79,0)),"",1)</f>
        <v/>
      </c>
      <c r="J8" s="151">
        <f>IF(ISNA(MATCH($A8,'Curriculum 2023-2024'!$K$44:$K$79,0)),"",1)</f>
        <v>1</v>
      </c>
      <c r="K8" s="151" t="str">
        <f>IF(ISNA(MATCH($A8,'Curriculum 2022-2023'!$A$84:$A$93,0)),"",1)</f>
        <v/>
      </c>
      <c r="L8" s="151" t="str">
        <f>IF(ISNA(MATCH($A8,'Curriculum 2023-2024'!$A$84:$K$93,0)),"",1)</f>
        <v/>
      </c>
      <c r="M8" s="153">
        <f t="shared" si="0"/>
        <v>3</v>
      </c>
      <c r="N8" s="153">
        <f t="shared" si="1"/>
        <v>0</v>
      </c>
    </row>
    <row r="9" spans="1:14" x14ac:dyDescent="0.25">
      <c r="A9" s="152">
        <v>201900091</v>
      </c>
      <c r="B9" s="153" t="s">
        <v>51</v>
      </c>
      <c r="C9" s="153">
        <v>5</v>
      </c>
      <c r="D9" s="154" t="s">
        <v>160</v>
      </c>
      <c r="E9" s="151">
        <f>IF(ISNA(MATCH($A9,'Curriculum 2023-2024'!$A$7:$A$39,0)),"",1)</f>
        <v>1</v>
      </c>
      <c r="F9" s="151">
        <f>IF(ISNA(MATCH($A9,'Curriculum 2023-2024'!$F$7:$F$39,0)),"",1)</f>
        <v>1</v>
      </c>
      <c r="G9" s="151">
        <f>IF(ISNA(MATCH(A9,'Curriculum 2023-2024'!$K$7:$K$39,0)),"",1)</f>
        <v>1</v>
      </c>
      <c r="H9" s="151">
        <f>IF(ISNA(MATCH($A9,'Curriculum 2023-2024'!$A$44:$A$79,0)),"",1)</f>
        <v>1</v>
      </c>
      <c r="I9" s="151">
        <f>IF(ISNA(MATCH($A9,'Curriculum 2023-2024'!$F$44:$F$79,0)),"",1)</f>
        <v>1</v>
      </c>
      <c r="J9" s="151">
        <f>IF(ISNA(MATCH($A9,'Curriculum 2023-2024'!$K$44:$K$79,0)),"",1)</f>
        <v>1</v>
      </c>
      <c r="K9" s="151" t="str">
        <f>IF(ISNA(MATCH($A9,'Curriculum 2022-2023'!$A$84:$A$93,0)),"",1)</f>
        <v/>
      </c>
      <c r="L9" s="151" t="str">
        <f>IF(ISNA(MATCH($A9,'Curriculum 2023-2024'!$A$84:$K$93,0)),"",1)</f>
        <v/>
      </c>
      <c r="M9" s="153">
        <f t="shared" si="0"/>
        <v>6</v>
      </c>
      <c r="N9" s="153">
        <f t="shared" si="1"/>
        <v>0</v>
      </c>
    </row>
    <row r="10" spans="1:14" x14ac:dyDescent="0.25">
      <c r="A10" s="152">
        <v>201800371</v>
      </c>
      <c r="B10" s="153" t="s">
        <v>162</v>
      </c>
      <c r="C10" s="153">
        <v>5</v>
      </c>
      <c r="D10" s="154" t="s">
        <v>163</v>
      </c>
      <c r="E10" s="151">
        <f>IF(ISNA(MATCH($A10,'Curriculum 2023-2024'!$A$7:$A$39,0)),"",1)</f>
        <v>1</v>
      </c>
      <c r="F10" s="151" t="str">
        <f>IF(ISNA(MATCH($A10,'Curriculum 2023-2024'!$F$7:$F$39,0)),"",1)</f>
        <v/>
      </c>
      <c r="G10" s="151">
        <f>IF(ISNA(MATCH(A10,'Curriculum 2023-2024'!$K$7:$K$39,0)),"",1)</f>
        <v>1</v>
      </c>
      <c r="H10" s="151" t="str">
        <f>IF(ISNA(MATCH($A10,'Curriculum 2023-2024'!$A$44:$A$79,0)),"",1)</f>
        <v/>
      </c>
      <c r="I10" s="151" t="str">
        <f>IF(ISNA(MATCH($A10,'Curriculum 2023-2024'!$F$44:$F$79,0)),"",1)</f>
        <v/>
      </c>
      <c r="J10" s="151" t="str">
        <f>IF(ISNA(MATCH($A10,'Curriculum 2023-2024'!$K$44:$K$79,0)),"",1)</f>
        <v/>
      </c>
      <c r="K10" s="151" t="str">
        <f>IF(ISNA(MATCH($A10,'Curriculum 2022-2023'!$A$84:$A$93,0)),"",1)</f>
        <v/>
      </c>
      <c r="L10" s="151" t="str">
        <f>IF(ISNA(MATCH($A10,'Curriculum 2023-2024'!$A$84:$K$93,0)),"",1)</f>
        <v/>
      </c>
      <c r="M10" s="153">
        <f t="shared" si="0"/>
        <v>2</v>
      </c>
      <c r="N10" s="153">
        <f t="shared" si="1"/>
        <v>0</v>
      </c>
    </row>
    <row r="11" spans="1:14" x14ac:dyDescent="0.25">
      <c r="A11" s="152">
        <v>201800008</v>
      </c>
      <c r="B11" s="153" t="s">
        <v>181</v>
      </c>
      <c r="C11" s="153">
        <v>5</v>
      </c>
      <c r="D11" s="154" t="s">
        <v>160</v>
      </c>
      <c r="E11" s="151" t="str">
        <f>IF(ISNA(MATCH($A11,'Curriculum 2023-2024'!$A$7:$A$39,0)),"",1)</f>
        <v/>
      </c>
      <c r="F11" s="151" t="str">
        <f>IF(ISNA(MATCH($A11,'Curriculum 2023-2024'!$F$7:$F$39,0)),"",1)</f>
        <v/>
      </c>
      <c r="G11" s="151" t="str">
        <f>IF(ISNA(MATCH(A11,'Curriculum 2023-2024'!$K$7:$K$39,0)),"",1)</f>
        <v/>
      </c>
      <c r="H11" s="151" t="str">
        <f>IF(ISNA(MATCH($A11,'Curriculum 2023-2024'!$A$44:$A$79,0)),"",1)</f>
        <v/>
      </c>
      <c r="I11" s="151">
        <f>IF(ISNA(MATCH($A11,'Curriculum 2023-2024'!$F$44:$F$79,0)),"",1)</f>
        <v>1</v>
      </c>
      <c r="J11" s="151" t="str">
        <f>IF(ISNA(MATCH($A11,'Curriculum 2023-2024'!$K$44:$K$79,0)),"",1)</f>
        <v/>
      </c>
      <c r="K11" s="151" t="str">
        <f>IF(ISNA(MATCH($A11,'Curriculum 2022-2023'!$A$84:$A$93,0)),"",1)</f>
        <v/>
      </c>
      <c r="L11" s="151" t="str">
        <f>IF(ISNA(MATCH($A11,'Curriculum 2023-2024'!$A$84:$K$93,0)),"",1)</f>
        <v/>
      </c>
      <c r="M11" s="153">
        <f t="shared" si="0"/>
        <v>1</v>
      </c>
      <c r="N11" s="153">
        <f t="shared" si="1"/>
        <v>0</v>
      </c>
    </row>
    <row r="12" spans="1:14" x14ac:dyDescent="0.25">
      <c r="A12" s="152">
        <v>202000244</v>
      </c>
      <c r="B12" s="153" t="s">
        <v>52</v>
      </c>
      <c r="C12" s="153">
        <v>5</v>
      </c>
      <c r="D12" s="154" t="s">
        <v>163</v>
      </c>
      <c r="E12" s="151">
        <f>IF(ISNA(MATCH($A12,'Curriculum 2023-2024'!$A$7:$A$39,0)),"",1)</f>
        <v>1</v>
      </c>
      <c r="F12" s="151" t="str">
        <f>IF(ISNA(MATCH($A12,'Curriculum 2023-2024'!$F$7:$F$39,0)),"",1)</f>
        <v/>
      </c>
      <c r="G12" s="151">
        <f>IF(ISNA(MATCH(A12,'Curriculum 2023-2024'!$K$7:$K$39,0)),"",1)</f>
        <v>1</v>
      </c>
      <c r="H12" s="151" t="str">
        <f>IF(ISNA(MATCH($A12,'Curriculum 2023-2024'!$A$44:$A$79,0)),"",1)</f>
        <v/>
      </c>
      <c r="I12" s="151" t="str">
        <f>IF(ISNA(MATCH($A12,'Curriculum 2023-2024'!$F$44:$F$79,0)),"",1)</f>
        <v/>
      </c>
      <c r="J12" s="151" t="str">
        <f>IF(ISNA(MATCH($A12,'Curriculum 2023-2024'!$K$44:$K$79,0)),"",1)</f>
        <v/>
      </c>
      <c r="K12" s="151" t="str">
        <f>IF(ISNA(MATCH($A12,'Curriculum 2022-2023'!$A$84:$A$93,0)),"",1)</f>
        <v/>
      </c>
      <c r="L12" s="151" t="str">
        <f>IF(ISNA(MATCH($A12,'Curriculum 2023-2024'!$A$84:$K$93,0)),"",1)</f>
        <v/>
      </c>
      <c r="M12" s="153">
        <f t="shared" si="0"/>
        <v>2</v>
      </c>
      <c r="N12" s="153">
        <f t="shared" si="1"/>
        <v>0</v>
      </c>
    </row>
    <row r="13" spans="1:14" x14ac:dyDescent="0.25">
      <c r="A13" s="151">
        <v>202000030</v>
      </c>
      <c r="B13" s="153" t="s">
        <v>145</v>
      </c>
      <c r="C13" s="153">
        <v>5</v>
      </c>
      <c r="D13" s="154" t="s">
        <v>160</v>
      </c>
      <c r="E13" s="151" t="str">
        <f>IF(ISNA(MATCH($A13,'Curriculum 2023-2024'!$A$7:$A$39,0)),"",1)</f>
        <v/>
      </c>
      <c r="F13" s="151" t="str">
        <f>IF(ISNA(MATCH($A13,'Curriculum 2023-2024'!$F$7:$F$39,0)),"",1)</f>
        <v/>
      </c>
      <c r="G13" s="151" t="str">
        <f>IF(ISNA(MATCH(A13,'Curriculum 2023-2024'!$K$7:$K$39,0)),"",1)</f>
        <v/>
      </c>
      <c r="H13" s="151" t="str">
        <f>IF(ISNA(MATCH($A13,'Curriculum 2023-2024'!$A$44:$A$79,0)),"",1)</f>
        <v/>
      </c>
      <c r="I13" s="151" t="str">
        <f>IF(ISNA(MATCH($A13,'Curriculum 2023-2024'!$F$44:$F$79,0)),"",1)</f>
        <v/>
      </c>
      <c r="J13" s="151" t="str">
        <f>IF(ISNA(MATCH($A13,'Curriculum 2023-2024'!$K$44:$K$79,0)),"",1)</f>
        <v/>
      </c>
      <c r="K13" s="151" t="str">
        <f>IF(ISNA(MATCH($A13,'Curriculum 2022-2023'!$A$84:$A$93,0)),"",1)</f>
        <v/>
      </c>
      <c r="L13" s="151" t="str">
        <f>IF(ISNA(MATCH($A13,'Curriculum 2023-2024'!$A$84:$K$93,0)),"",1)</f>
        <v/>
      </c>
      <c r="M13" s="153">
        <f t="shared" si="0"/>
        <v>0</v>
      </c>
      <c r="N13" s="153">
        <f t="shared" si="1"/>
        <v>0</v>
      </c>
    </row>
    <row r="14" spans="1:14" x14ac:dyDescent="0.25">
      <c r="A14" s="151">
        <v>201800102</v>
      </c>
      <c r="B14" s="153" t="s">
        <v>120</v>
      </c>
      <c r="C14" s="153">
        <v>5</v>
      </c>
      <c r="D14" s="155" t="s">
        <v>161</v>
      </c>
      <c r="E14" s="151" t="str">
        <f>IF(ISNA(MATCH($A14,'Curriculum 2023-2024'!$A$7:$A$39,0)),"",1)</f>
        <v/>
      </c>
      <c r="F14" s="151" t="str">
        <f>IF(ISNA(MATCH($A14,'Curriculum 2023-2024'!$F$7:$F$39,0)),"",1)</f>
        <v/>
      </c>
      <c r="G14" s="151" t="str">
        <f>IF(ISNA(MATCH(A14,'Curriculum 2023-2024'!$K$7:$K$39,0)),"",1)</f>
        <v/>
      </c>
      <c r="H14" s="151" t="str">
        <f>IF(ISNA(MATCH($A14,'Curriculum 2023-2024'!$A$44:$A$79,0)),"",1)</f>
        <v/>
      </c>
      <c r="I14" s="151" t="str">
        <f>IF(ISNA(MATCH($A14,'Curriculum 2023-2024'!$F$44:$F$79,0)),"",1)</f>
        <v/>
      </c>
      <c r="J14" s="151" t="str">
        <f>IF(ISNA(MATCH($A14,'Curriculum 2023-2024'!$K$44:$K$79,0)),"",1)</f>
        <v/>
      </c>
      <c r="K14" s="151">
        <f>IF(ISNA(MATCH($A14,'Curriculum 2022-2023'!$A$84:$A$93,0)),"",1)</f>
        <v>1</v>
      </c>
      <c r="L14" s="151" t="str">
        <f>IF(ISNA(MATCH($A14,'Curriculum 2023-2024'!$A$84:$K$93,0)),"",1)</f>
        <v/>
      </c>
      <c r="M14" s="153">
        <f t="shared" si="0"/>
        <v>1</v>
      </c>
      <c r="N14" s="153">
        <f t="shared" si="1"/>
        <v>0</v>
      </c>
    </row>
    <row r="15" spans="1:14" x14ac:dyDescent="0.25">
      <c r="A15" s="151">
        <v>202001436</v>
      </c>
      <c r="B15" s="153" t="s">
        <v>103</v>
      </c>
      <c r="C15" s="153">
        <v>5</v>
      </c>
      <c r="D15" s="155" t="s">
        <v>163</v>
      </c>
      <c r="E15" s="151" t="str">
        <f>IF(ISNA(MATCH($A15,'Curriculum 2023-2024'!$A$7:$A$39,0)),"",1)</f>
        <v/>
      </c>
      <c r="F15" s="151" t="str">
        <f>IF(ISNA(MATCH($A15,'Curriculum 2023-2024'!$F$7:$F$39,0)),"",1)</f>
        <v/>
      </c>
      <c r="G15" s="151">
        <f>IF(ISNA(MATCH(A15,'Curriculum 2023-2024'!$K$7:$K$39,0)),"",1)</f>
        <v>1</v>
      </c>
      <c r="H15" s="151" t="str">
        <f>IF(ISNA(MATCH($A15,'Curriculum 2023-2024'!$A$44:$A$79,0)),"",1)</f>
        <v/>
      </c>
      <c r="I15" s="151" t="str">
        <f>IF(ISNA(MATCH($A15,'Curriculum 2023-2024'!$F$44:$F$79,0)),"",1)</f>
        <v/>
      </c>
      <c r="J15" s="151">
        <f>IF(ISNA(MATCH($A15,'Curriculum 2023-2024'!$K$44:$K$79,0)),"",1)</f>
        <v>1</v>
      </c>
      <c r="K15" s="151">
        <f>IF(ISNA(MATCH($A15,'Curriculum 2022-2023'!$A$84:$A$93,0)),"",1)</f>
        <v>1</v>
      </c>
      <c r="L15" s="151" t="str">
        <f>IF(ISNA(MATCH($A15,'Curriculum 2023-2024'!$A$84:$K$93,0)),"",1)</f>
        <v/>
      </c>
      <c r="M15" s="153">
        <f t="shared" si="0"/>
        <v>3</v>
      </c>
      <c r="N15" s="153">
        <f t="shared" si="1"/>
        <v>0</v>
      </c>
    </row>
    <row r="16" spans="1:14" x14ac:dyDescent="0.25">
      <c r="A16" s="152">
        <v>201800156</v>
      </c>
      <c r="B16" s="153" t="s">
        <v>71</v>
      </c>
      <c r="C16" s="153">
        <v>5</v>
      </c>
      <c r="D16" s="154" t="s">
        <v>163</v>
      </c>
      <c r="E16" s="151" t="str">
        <f>IF(ISNA(MATCH($A16,'Curriculum 2023-2024'!$A$7:$A$39,0)),"",1)</f>
        <v/>
      </c>
      <c r="F16" s="151">
        <f>IF(ISNA(MATCH($A16,'Curriculum 2023-2024'!$F$7:$F$39,0)),"",1)</f>
        <v>1</v>
      </c>
      <c r="G16" s="151" t="str">
        <f>IF(ISNA(MATCH(A16,'Curriculum 2023-2024'!$K$7:$K$39,0)),"",1)</f>
        <v/>
      </c>
      <c r="H16" s="151" t="str">
        <f>IF(ISNA(MATCH($A16,'Curriculum 2023-2024'!$A$44:$A$79,0)),"",1)</f>
        <v/>
      </c>
      <c r="I16" s="151" t="str">
        <f>IF(ISNA(MATCH($A16,'Curriculum 2023-2024'!$F$44:$F$79,0)),"",1)</f>
        <v/>
      </c>
      <c r="J16" s="151">
        <f>IF(ISNA(MATCH($A16,'Curriculum 2023-2024'!$K$44:$K$79,0)),"",1)</f>
        <v>1</v>
      </c>
      <c r="K16" s="151" t="str">
        <f>IF(ISNA(MATCH($A16,'Curriculum 2022-2023'!$A$84:$A$93,0)),"",1)</f>
        <v/>
      </c>
      <c r="L16" s="151" t="str">
        <f>IF(ISNA(MATCH($A16,'Curriculum 2023-2024'!$A$84:$K$93,0)),"",1)</f>
        <v/>
      </c>
      <c r="M16" s="153">
        <f t="shared" si="0"/>
        <v>2</v>
      </c>
      <c r="N16" s="153">
        <f t="shared" si="1"/>
        <v>0</v>
      </c>
    </row>
    <row r="17" spans="1:14" x14ac:dyDescent="0.25">
      <c r="A17" s="152">
        <v>201200133</v>
      </c>
      <c r="B17" s="153" t="s">
        <v>63</v>
      </c>
      <c r="C17" s="153">
        <v>5</v>
      </c>
      <c r="D17" s="154" t="s">
        <v>164</v>
      </c>
      <c r="E17" s="151" t="str">
        <f>IF(ISNA(MATCH($A17,'Curriculum 2023-2024'!$A$7:$A$39,0)),"",1)</f>
        <v/>
      </c>
      <c r="F17" s="151">
        <f>IF(ISNA(MATCH($A17,'Curriculum 2023-2024'!$F$7:$F$39,0)),"",1)</f>
        <v>1</v>
      </c>
      <c r="G17" s="151" t="str">
        <f>IF(ISNA(MATCH(A17,'Curriculum 2023-2024'!$K$7:$K$39,0)),"",1)</f>
        <v/>
      </c>
      <c r="H17" s="151" t="str">
        <f>IF(ISNA(MATCH($A17,'Curriculum 2023-2024'!$A$44:$A$79,0)),"",1)</f>
        <v/>
      </c>
      <c r="I17" s="151" t="str">
        <f>IF(ISNA(MATCH($A17,'Curriculum 2023-2024'!$F$44:$F$79,0)),"",1)</f>
        <v/>
      </c>
      <c r="J17" s="151">
        <f>IF(ISNA(MATCH($A17,'Curriculum 2023-2024'!$K$44:$K$79,0)),"",1)</f>
        <v>1</v>
      </c>
      <c r="K17" s="151" t="str">
        <f>IF(ISNA(MATCH($A17,'Curriculum 2022-2023'!$A$84:$A$93,0)),"",1)</f>
        <v/>
      </c>
      <c r="L17" s="151" t="str">
        <f>IF(ISNA(MATCH($A17,'Curriculum 2023-2024'!$A$84:$K$93,0)),"",1)</f>
        <v/>
      </c>
      <c r="M17" s="153">
        <f t="shared" si="0"/>
        <v>2</v>
      </c>
      <c r="N17" s="153">
        <f t="shared" si="1"/>
        <v>0</v>
      </c>
    </row>
    <row r="18" spans="1:14" x14ac:dyDescent="0.25">
      <c r="A18" s="151">
        <v>191154740</v>
      </c>
      <c r="B18" s="153" t="s">
        <v>102</v>
      </c>
      <c r="C18" s="153">
        <v>5</v>
      </c>
      <c r="D18" s="154" t="s">
        <v>161</v>
      </c>
      <c r="E18" s="151" t="str">
        <f>IF(ISNA(MATCH($A18,'Curriculum 2023-2024'!$A$7:$A$39,0)),"",1)</f>
        <v/>
      </c>
      <c r="F18" s="151" t="str">
        <f>IF(ISNA(MATCH($A18,'Curriculum 2023-2024'!$F$7:$F$39,0)),"",1)</f>
        <v/>
      </c>
      <c r="G18" s="151" t="str">
        <f>IF(ISNA(MATCH(A18,'Curriculum 2023-2024'!$K$7:$K$39,0)),"",1)</f>
        <v/>
      </c>
      <c r="H18" s="151" t="str">
        <f>IF(ISNA(MATCH($A18,'Curriculum 2023-2024'!$A$44:$A$79,0)),"",1)</f>
        <v/>
      </c>
      <c r="I18" s="151" t="str">
        <f>IF(ISNA(MATCH($A18,'Curriculum 2023-2024'!$F$44:$F$79,0)),"",1)</f>
        <v/>
      </c>
      <c r="J18" s="151">
        <f>IF(ISNA(MATCH($A18,'Curriculum 2023-2024'!$K$44:$K$79,0)),"",1)</f>
        <v>1</v>
      </c>
      <c r="K18" s="151" t="str">
        <f>IF(ISNA(MATCH($A18,'Curriculum 2022-2023'!$A$84:$A$93,0)),"",1)</f>
        <v/>
      </c>
      <c r="L18" s="151" t="str">
        <f>IF(ISNA(MATCH($A18,'Curriculum 2023-2024'!$A$84:$K$93,0)),"",1)</f>
        <v/>
      </c>
      <c r="M18" s="153">
        <f t="shared" si="0"/>
        <v>1</v>
      </c>
      <c r="N18" s="153">
        <f t="shared" si="1"/>
        <v>0</v>
      </c>
    </row>
    <row r="19" spans="1:14" x14ac:dyDescent="0.25">
      <c r="A19" s="151">
        <v>191124310</v>
      </c>
      <c r="B19" s="153" t="s">
        <v>121</v>
      </c>
      <c r="C19" s="153">
        <v>5</v>
      </c>
      <c r="D19" s="155" t="s">
        <v>163</v>
      </c>
      <c r="E19" s="151" t="str">
        <f>IF(ISNA(MATCH($A19,'Curriculum 2023-2024'!$A$7:$A$39,0)),"",1)</f>
        <v/>
      </c>
      <c r="F19" s="151" t="str">
        <f>IF(ISNA(MATCH($A19,'Curriculum 2023-2024'!$F$7:$F$39,0)),"",1)</f>
        <v/>
      </c>
      <c r="G19" s="151" t="str">
        <f>IF(ISNA(MATCH(A19,'Curriculum 2023-2024'!$K$7:$K$39,0)),"",1)</f>
        <v/>
      </c>
      <c r="H19" s="151" t="str">
        <f>IF(ISNA(MATCH($A19,'Curriculum 2023-2024'!$A$44:$A$79,0)),"",1)</f>
        <v/>
      </c>
      <c r="I19" s="151" t="str">
        <f>IF(ISNA(MATCH($A19,'Curriculum 2023-2024'!$F$44:$F$79,0)),"",1)</f>
        <v/>
      </c>
      <c r="J19" s="151" t="str">
        <f>IF(ISNA(MATCH($A19,'Curriculum 2023-2024'!$K$44:$K$79,0)),"",1)</f>
        <v/>
      </c>
      <c r="K19" s="151">
        <f>IF(ISNA(MATCH($A19,'Curriculum 2022-2023'!$A$84:$A$93,0)),"",1)</f>
        <v>1</v>
      </c>
      <c r="L19" s="151" t="str">
        <f>IF(ISNA(MATCH($A19,'Curriculum 2023-2024'!$A$84:$K$93,0)),"",1)</f>
        <v/>
      </c>
      <c r="M19" s="153">
        <f t="shared" si="0"/>
        <v>1</v>
      </c>
      <c r="N19" s="153">
        <f t="shared" si="1"/>
        <v>0</v>
      </c>
    </row>
    <row r="20" spans="1:14" x14ac:dyDescent="0.25">
      <c r="A20" s="151">
        <v>201200145</v>
      </c>
      <c r="B20" s="153" t="s">
        <v>96</v>
      </c>
      <c r="C20" s="153">
        <v>5</v>
      </c>
      <c r="D20" s="155" t="s">
        <v>164</v>
      </c>
      <c r="E20" s="151" t="str">
        <f>IF(ISNA(MATCH($A20,'Curriculum 2023-2024'!$A$7:$A$39,0)),"",1)</f>
        <v/>
      </c>
      <c r="F20" s="151" t="str">
        <f>IF(ISNA(MATCH($A20,'Curriculum 2023-2024'!$F$7:$F$39,0)),"",1)</f>
        <v/>
      </c>
      <c r="G20" s="151" t="str">
        <f>IF(ISNA(MATCH(A20,'Curriculum 2023-2024'!$K$7:$K$39,0)),"",1)</f>
        <v/>
      </c>
      <c r="H20" s="151" t="str">
        <f>IF(ISNA(MATCH($A20,'Curriculum 2023-2024'!$A$44:$A$79,0)),"",1)</f>
        <v/>
      </c>
      <c r="I20" s="151">
        <f>IF(ISNA(MATCH($A20,'Curriculum 2023-2024'!$F$44:$F$79,0)),"",1)</f>
        <v>1</v>
      </c>
      <c r="J20" s="151" t="str">
        <f>IF(ISNA(MATCH($A20,'Curriculum 2023-2024'!$K$44:$K$79,0)),"",1)</f>
        <v/>
      </c>
      <c r="K20" s="151" t="str">
        <f>IF(ISNA(MATCH($A20,'Curriculum 2022-2023'!$A$84:$A$93,0)),"",1)</f>
        <v/>
      </c>
      <c r="L20" s="151" t="str">
        <f>IF(ISNA(MATCH($A20,'Curriculum 2023-2024'!$A$84:$K$93,0)),"",1)</f>
        <v/>
      </c>
      <c r="M20" s="153">
        <f t="shared" si="0"/>
        <v>1</v>
      </c>
      <c r="N20" s="153">
        <f t="shared" si="1"/>
        <v>0</v>
      </c>
    </row>
    <row r="21" spans="1:14" x14ac:dyDescent="0.25">
      <c r="A21" s="151">
        <v>191121710</v>
      </c>
      <c r="B21" s="153" t="s">
        <v>41</v>
      </c>
      <c r="C21" s="153">
        <v>5</v>
      </c>
      <c r="D21" s="154" t="s">
        <v>165</v>
      </c>
      <c r="E21" s="151">
        <f>IF(ISNA(MATCH($A21,'Curriculum 2023-2024'!$A$7:$A$39,0)),"",1)</f>
        <v>1</v>
      </c>
      <c r="F21" s="151">
        <f>IF(ISNA(MATCH($A21,'Curriculum 2023-2024'!$F$7:$F$39,0)),"",1)</f>
        <v>1</v>
      </c>
      <c r="G21" s="151">
        <f>IF(ISNA(MATCH(A21,'Curriculum 2023-2024'!$K$7:$K$39,0)),"",1)</f>
        <v>1</v>
      </c>
      <c r="H21" s="151">
        <f>IF(ISNA(MATCH($A21,'Curriculum 2023-2024'!$A$44:$A$79,0)),"",1)</f>
        <v>1</v>
      </c>
      <c r="I21" s="151" t="str">
        <f>IF(ISNA(MATCH($A21,'Curriculum 2023-2024'!$F$44:$F$79,0)),"",1)</f>
        <v/>
      </c>
      <c r="J21" s="151" t="str">
        <f>IF(ISNA(MATCH($A21,'Curriculum 2023-2024'!$K$44:$K$79,0)),"",1)</f>
        <v/>
      </c>
      <c r="K21" s="151" t="str">
        <f>IF(ISNA(MATCH($A21,'Curriculum 2022-2023'!$A$84:$A$93,0)),"",1)</f>
        <v/>
      </c>
      <c r="L21" s="151" t="str">
        <f>IF(ISNA(MATCH($A21,'Curriculum 2023-2024'!$A$84:$K$93,0)),"",1)</f>
        <v/>
      </c>
      <c r="M21" s="153">
        <f t="shared" si="0"/>
        <v>4</v>
      </c>
      <c r="N21" s="153">
        <f t="shared" si="1"/>
        <v>0</v>
      </c>
    </row>
    <row r="22" spans="1:14" x14ac:dyDescent="0.25">
      <c r="A22" s="152">
        <v>191121700</v>
      </c>
      <c r="B22" s="153" t="s">
        <v>35</v>
      </c>
      <c r="C22" s="153">
        <v>5</v>
      </c>
      <c r="D22" s="154" t="s">
        <v>164</v>
      </c>
      <c r="E22" s="151">
        <f>IF(ISNA(MATCH($A22,'Curriculum 2023-2024'!$A$7:$A$39,0)),"",1)</f>
        <v>1</v>
      </c>
      <c r="F22" s="151">
        <f>IF(ISNA(MATCH($A22,'Curriculum 2023-2024'!$F$7:$F$39,0)),"",1)</f>
        <v>1</v>
      </c>
      <c r="G22" s="151">
        <f>IF(ISNA(MATCH(A22,'Curriculum 2023-2024'!$K$7:$K$39,0)),"",1)</f>
        <v>1</v>
      </c>
      <c r="H22" s="151">
        <f>IF(ISNA(MATCH($A22,'Curriculum 2023-2024'!$A$44:$A$79,0)),"",1)</f>
        <v>1</v>
      </c>
      <c r="I22" s="151" t="str">
        <f>IF(ISNA(MATCH($A22,'Curriculum 2023-2024'!$F$44:$F$79,0)),"",1)</f>
        <v/>
      </c>
      <c r="J22" s="151" t="str">
        <f>IF(ISNA(MATCH($A22,'Curriculum 2023-2024'!$K$44:$K$79,0)),"",1)</f>
        <v/>
      </c>
      <c r="K22" s="151" t="str">
        <f>IF(ISNA(MATCH($A22,'Curriculum 2022-2023'!$A$84:$A$93,0)),"",1)</f>
        <v/>
      </c>
      <c r="L22" s="151" t="str">
        <f>IF(ISNA(MATCH($A22,'Curriculum 2023-2024'!$A$84:$K$93,0)),"",1)</f>
        <v/>
      </c>
      <c r="M22" s="153">
        <f t="shared" si="0"/>
        <v>4</v>
      </c>
      <c r="N22" s="153">
        <f t="shared" si="1"/>
        <v>0</v>
      </c>
    </row>
    <row r="23" spans="1:14" x14ac:dyDescent="0.25">
      <c r="A23" s="151">
        <v>191154731</v>
      </c>
      <c r="B23" s="153" t="s">
        <v>53</v>
      </c>
      <c r="C23" s="153">
        <v>5</v>
      </c>
      <c r="D23" s="154" t="s">
        <v>164</v>
      </c>
      <c r="E23" s="151">
        <f>IF(ISNA(MATCH($A23,'Curriculum 2023-2024'!$A$7:$A$39,0)),"",1)</f>
        <v>1</v>
      </c>
      <c r="F23" s="151" t="str">
        <f>IF(ISNA(MATCH($A23,'Curriculum 2023-2024'!$F$7:$F$39,0)),"",1)</f>
        <v/>
      </c>
      <c r="G23" s="151">
        <f>IF(ISNA(MATCH(A23,'Curriculum 2023-2024'!$K$7:$K$39,0)),"",1)</f>
        <v>1</v>
      </c>
      <c r="H23" s="151" t="str">
        <f>IF(ISNA(MATCH($A23,'Curriculum 2023-2024'!$A$44:$A$79,0)),"",1)</f>
        <v/>
      </c>
      <c r="I23" s="151" t="str">
        <f>IF(ISNA(MATCH($A23,'Curriculum 2023-2024'!$F$44:$F$79,0)),"",1)</f>
        <v/>
      </c>
      <c r="J23" s="151">
        <f>IF(ISNA(MATCH($A23,'Curriculum 2023-2024'!$K$44:$K$79,0)),"",1)</f>
        <v>1</v>
      </c>
      <c r="K23" s="151" t="str">
        <f>IF(ISNA(MATCH($A23,'Curriculum 2022-2023'!$A$84:$A$93,0)),"",1)</f>
        <v/>
      </c>
      <c r="L23" s="151" t="str">
        <f>IF(ISNA(MATCH($A23,'Curriculum 2023-2024'!$A$84:$K$93,0)),"",1)</f>
        <v/>
      </c>
      <c r="M23" s="153">
        <f t="shared" si="0"/>
        <v>3</v>
      </c>
      <c r="N23" s="153">
        <f t="shared" si="1"/>
        <v>0</v>
      </c>
    </row>
    <row r="24" spans="1:14" x14ac:dyDescent="0.25">
      <c r="A24" s="152">
        <v>202200127</v>
      </c>
      <c r="B24" s="153" t="s">
        <v>141</v>
      </c>
      <c r="C24" s="153">
        <v>5</v>
      </c>
      <c r="D24" s="154" t="s">
        <v>160</v>
      </c>
      <c r="E24" s="151">
        <f>IF(ISNA(MATCH($A24,'Curriculum 2023-2024'!$A$7:$A$39,0)),"",1)</f>
        <v>1</v>
      </c>
      <c r="F24" s="151">
        <f>IF(ISNA(MATCH($A24,'Curriculum 2023-2024'!$F$7:$F$39,0)),"",1)</f>
        <v>1</v>
      </c>
      <c r="G24" s="151" t="str">
        <f>IF(ISNA(MATCH(A24,'Curriculum 2023-2024'!$K$7:$K$39,0)),"",1)</f>
        <v/>
      </c>
      <c r="H24" s="151">
        <f>IF(ISNA(MATCH($A24,'Curriculum 2023-2024'!$A$44:$A$79,0)),"",1)</f>
        <v>1</v>
      </c>
      <c r="I24" s="151" t="str">
        <f>IF(ISNA(MATCH($A24,'Curriculum 2023-2024'!$F$44:$F$79,0)),"",1)</f>
        <v/>
      </c>
      <c r="J24" s="151" t="str">
        <f>IF(ISNA(MATCH($A24,'Curriculum 2023-2024'!$K$44:$K$79,0)),"",1)</f>
        <v/>
      </c>
      <c r="K24" s="151" t="str">
        <f>IF(ISNA(MATCH($A24,'Curriculum 2022-2023'!$A$84:$A$93,0)),"",1)</f>
        <v/>
      </c>
      <c r="L24" s="151" t="str">
        <f>IF(ISNA(MATCH($A24,'Curriculum 2023-2024'!$A$84:$K$93,0)),"",1)</f>
        <v/>
      </c>
      <c r="M24" s="153">
        <f t="shared" si="0"/>
        <v>3</v>
      </c>
      <c r="N24" s="153">
        <f t="shared" si="1"/>
        <v>0</v>
      </c>
    </row>
    <row r="25" spans="1:14" x14ac:dyDescent="0.25">
      <c r="A25" s="152">
        <v>201700173</v>
      </c>
      <c r="B25" s="153" t="s">
        <v>58</v>
      </c>
      <c r="C25" s="153">
        <v>5</v>
      </c>
      <c r="D25" s="154" t="s">
        <v>164</v>
      </c>
      <c r="E25" s="151">
        <f>IF(ISNA(MATCH($A25,'Curriculum 2023-2024'!$A$7:$A$39,0)),"",1)</f>
        <v>1</v>
      </c>
      <c r="F25" s="151" t="str">
        <f>IF(ISNA(MATCH($A25,'Curriculum 2023-2024'!$F$7:$F$39,0)),"",1)</f>
        <v/>
      </c>
      <c r="G25" s="151" t="str">
        <f>IF(ISNA(MATCH(A25,'Curriculum 2023-2024'!$K$7:$K$39,0)),"",1)</f>
        <v/>
      </c>
      <c r="H25" s="151" t="str">
        <f>IF(ISNA(MATCH($A25,'Curriculum 2023-2024'!$A$44:$A$79,0)),"",1)</f>
        <v/>
      </c>
      <c r="I25" s="151" t="str">
        <f>IF(ISNA(MATCH($A25,'Curriculum 2023-2024'!$F$44:$F$79,0)),"",1)</f>
        <v/>
      </c>
      <c r="J25" s="151" t="str">
        <f>IF(ISNA(MATCH($A25,'Curriculum 2023-2024'!$K$44:$K$79,0)),"",1)</f>
        <v/>
      </c>
      <c r="K25" s="151" t="str">
        <f>IF(ISNA(MATCH($A25,'Curriculum 2022-2023'!$A$84:$A$93,0)),"",1)</f>
        <v/>
      </c>
      <c r="L25" s="151" t="str">
        <f>IF(ISNA(MATCH($A25,'Curriculum 2023-2024'!$A$84:$K$93,0)),"",1)</f>
        <v/>
      </c>
      <c r="M25" s="153">
        <f t="shared" si="0"/>
        <v>1</v>
      </c>
      <c r="N25" s="153">
        <f t="shared" si="1"/>
        <v>0</v>
      </c>
    </row>
    <row r="26" spans="1:14" x14ac:dyDescent="0.25">
      <c r="A26" s="151">
        <v>202200104</v>
      </c>
      <c r="B26" s="153" t="s">
        <v>143</v>
      </c>
      <c r="C26" s="153">
        <v>5</v>
      </c>
      <c r="D26" s="154" t="s">
        <v>160</v>
      </c>
      <c r="E26" s="151" t="str">
        <f>IF(ISNA(MATCH($A26,'Curriculum 2023-2024'!$A$7:$A$39,0)),"",1)</f>
        <v/>
      </c>
      <c r="F26" s="151" t="str">
        <f>IF(ISNA(MATCH($A26,'Curriculum 2023-2024'!$F$7:$F$39,0)),"",1)</f>
        <v/>
      </c>
      <c r="G26" s="151" t="str">
        <f>IF(ISNA(MATCH(A26,'Curriculum 2023-2024'!$K$7:$K$39,0)),"",1)</f>
        <v/>
      </c>
      <c r="H26" s="151">
        <f>IF(ISNA(MATCH($A26,'Curriculum 2023-2024'!$A$44:$A$79,0)),"",1)</f>
        <v>1</v>
      </c>
      <c r="I26" s="151">
        <f>IF(ISNA(MATCH($A26,'Curriculum 2023-2024'!$F$44:$F$79,0)),"",1)</f>
        <v>1</v>
      </c>
      <c r="J26" s="151">
        <f>IF(ISNA(MATCH($A26,'Curriculum 2023-2024'!$K$44:$K$79,0)),"",1)</f>
        <v>1</v>
      </c>
      <c r="K26" s="151" t="str">
        <f>IF(ISNA(MATCH($A26,'Curriculum 2022-2023'!$A$84:$A$93,0)),"",1)</f>
        <v/>
      </c>
      <c r="L26" s="151" t="str">
        <f>IF(ISNA(MATCH($A26,'Curriculum 2023-2024'!$A$84:$K$93,0)),"",1)</f>
        <v/>
      </c>
      <c r="M26" s="153">
        <f t="shared" si="0"/>
        <v>3</v>
      </c>
      <c r="N26" s="153">
        <f t="shared" si="1"/>
        <v>0</v>
      </c>
    </row>
    <row r="27" spans="1:14" x14ac:dyDescent="0.25">
      <c r="A27" s="152">
        <v>201400244</v>
      </c>
      <c r="B27" s="153" t="s">
        <v>72</v>
      </c>
      <c r="C27" s="153">
        <v>5</v>
      </c>
      <c r="D27" s="154" t="s">
        <v>160</v>
      </c>
      <c r="E27" s="151" t="str">
        <f>IF(ISNA(MATCH($A27,'Curriculum 2023-2024'!$A$7:$A$39,0)),"",1)</f>
        <v/>
      </c>
      <c r="F27" s="151">
        <f>IF(ISNA(MATCH($A27,'Curriculum 2023-2024'!$F$7:$F$39,0)),"",1)</f>
        <v>1</v>
      </c>
      <c r="G27" s="151" t="str">
        <f>IF(ISNA(MATCH(A27,'Curriculum 2023-2024'!$K$7:$K$39,0)),"",1)</f>
        <v/>
      </c>
      <c r="H27" s="151" t="str">
        <f>IF(ISNA(MATCH($A27,'Curriculum 2023-2024'!$A$44:$A$79,0)),"",1)</f>
        <v/>
      </c>
      <c r="I27" s="151" t="str">
        <f>IF(ISNA(MATCH($A27,'Curriculum 2023-2024'!$F$44:$F$79,0)),"",1)</f>
        <v/>
      </c>
      <c r="J27" s="151" t="str">
        <f>IF(ISNA(MATCH($A27,'Curriculum 2023-2024'!$K$44:$K$79,0)),"",1)</f>
        <v/>
      </c>
      <c r="K27" s="151" t="str">
        <f>IF(ISNA(MATCH($A27,'Curriculum 2022-2023'!$A$84:$A$93,0)),"",1)</f>
        <v/>
      </c>
      <c r="L27" s="151" t="str">
        <f>IF(ISNA(MATCH($A27,'Curriculum 2023-2024'!$A$84:$K$93,0)),"",1)</f>
        <v/>
      </c>
      <c r="M27" s="153">
        <f t="shared" si="0"/>
        <v>1</v>
      </c>
      <c r="N27" s="153">
        <f t="shared" si="1"/>
        <v>0</v>
      </c>
    </row>
    <row r="28" spans="1:14" x14ac:dyDescent="0.25">
      <c r="A28" s="152">
        <v>202100128</v>
      </c>
      <c r="B28" s="153" t="s">
        <v>73</v>
      </c>
      <c r="C28" s="153">
        <v>5</v>
      </c>
      <c r="D28" s="154" t="s">
        <v>163</v>
      </c>
      <c r="E28" s="151" t="str">
        <f>IF(ISNA(MATCH($A28,'Curriculum 2023-2024'!$A$7:$A$39,0)),"",1)</f>
        <v/>
      </c>
      <c r="F28" s="151">
        <f>IF(ISNA(MATCH($A28,'Curriculum 2023-2024'!$F$7:$F$39,0)),"",1)</f>
        <v>1</v>
      </c>
      <c r="G28" s="151" t="str">
        <f>IF(ISNA(MATCH(A28,'Curriculum 2023-2024'!$K$7:$K$39,0)),"",1)</f>
        <v/>
      </c>
      <c r="H28" s="151" t="str">
        <f>IF(ISNA(MATCH($A28,'Curriculum 2023-2024'!$A$44:$A$79,0)),"",1)</f>
        <v/>
      </c>
      <c r="I28" s="151" t="str">
        <f>IF(ISNA(MATCH($A28,'Curriculum 2023-2024'!$F$44:$F$79,0)),"",1)</f>
        <v/>
      </c>
      <c r="J28" s="151" t="str">
        <f>IF(ISNA(MATCH($A28,'Curriculum 2023-2024'!$K$44:$K$79,0)),"",1)</f>
        <v/>
      </c>
      <c r="K28" s="151" t="str">
        <f>IF(ISNA(MATCH($A28,'Curriculum 2022-2023'!$A$84:$A$93,0)),"",1)</f>
        <v/>
      </c>
      <c r="L28" s="151" t="str">
        <f>IF(ISNA(MATCH($A28,'Curriculum 2023-2024'!$A$84:$K$93,0)),"",1)</f>
        <v/>
      </c>
      <c r="M28" s="153">
        <f t="shared" si="0"/>
        <v>1</v>
      </c>
      <c r="N28" s="153">
        <f t="shared" si="1"/>
        <v>0</v>
      </c>
    </row>
    <row r="29" spans="1:14" x14ac:dyDescent="0.25">
      <c r="A29" s="151">
        <v>201500235</v>
      </c>
      <c r="B29" s="153" t="s">
        <v>54</v>
      </c>
      <c r="C29" s="153">
        <v>5</v>
      </c>
      <c r="D29" s="154" t="s">
        <v>163</v>
      </c>
      <c r="E29" s="151">
        <f>IF(ISNA(MATCH($A29,'Curriculum 2023-2024'!$A$7:$A$39,0)),"",1)</f>
        <v>1</v>
      </c>
      <c r="F29" s="151" t="str">
        <f>IF(ISNA(MATCH($A29,'Curriculum 2023-2024'!$F$7:$F$39,0)),"",1)</f>
        <v/>
      </c>
      <c r="G29" s="151">
        <f>IF(ISNA(MATCH(A29,'Curriculum 2023-2024'!$K$7:$K$39,0)),"",1)</f>
        <v>1</v>
      </c>
      <c r="H29" s="151" t="str">
        <f>IF(ISNA(MATCH($A29,'Curriculum 2023-2024'!$A$44:$A$79,0)),"",1)</f>
        <v/>
      </c>
      <c r="I29" s="151">
        <f>IF(ISNA(MATCH($A29,'Curriculum 2023-2024'!$F$44:$F$79,0)),"",1)</f>
        <v>1</v>
      </c>
      <c r="J29" s="151" t="str">
        <f>IF(ISNA(MATCH($A29,'Curriculum 2023-2024'!$K$44:$K$79,0)),"",1)</f>
        <v/>
      </c>
      <c r="K29" s="151" t="str">
        <f>IF(ISNA(MATCH($A29,'Curriculum 2022-2023'!$A$84:$A$93,0)),"",1)</f>
        <v/>
      </c>
      <c r="L29" s="151" t="str">
        <f>IF(ISNA(MATCH($A29,'Curriculum 2023-2024'!$A$84:$K$93,0)),"",1)</f>
        <v/>
      </c>
      <c r="M29" s="153">
        <f t="shared" si="0"/>
        <v>3</v>
      </c>
      <c r="N29" s="153">
        <f t="shared" si="1"/>
        <v>0</v>
      </c>
    </row>
    <row r="30" spans="1:14" x14ac:dyDescent="0.25">
      <c r="A30" s="152">
        <v>191124720</v>
      </c>
      <c r="B30" s="153" t="s">
        <v>65</v>
      </c>
      <c r="C30" s="153">
        <v>5</v>
      </c>
      <c r="D30" s="154" t="s">
        <v>163</v>
      </c>
      <c r="E30" s="151" t="str">
        <f>IF(ISNA(MATCH($A30,'Curriculum 2023-2024'!$A$7:$A$39,0)),"",1)</f>
        <v/>
      </c>
      <c r="F30" s="151">
        <f>IF(ISNA(MATCH($A30,'Curriculum 2023-2024'!$F$7:$F$39,0)),"",1)</f>
        <v>1</v>
      </c>
      <c r="G30" s="151" t="str">
        <f>IF(ISNA(MATCH(A30,'Curriculum 2023-2024'!$K$7:$K$39,0)),"",1)</f>
        <v/>
      </c>
      <c r="H30" s="151" t="str">
        <f>IF(ISNA(MATCH($A30,'Curriculum 2023-2024'!$A$44:$A$79,0)),"",1)</f>
        <v/>
      </c>
      <c r="I30" s="151" t="str">
        <f>IF(ISNA(MATCH($A30,'Curriculum 2023-2024'!$F$44:$F$79,0)),"",1)</f>
        <v/>
      </c>
      <c r="J30" s="151" t="str">
        <f>IF(ISNA(MATCH($A30,'Curriculum 2023-2024'!$K$44:$K$79,0)),"",1)</f>
        <v/>
      </c>
      <c r="K30" s="151" t="str">
        <f>IF(ISNA(MATCH($A30,'Curriculum 2022-2023'!$A$84:$A$93,0)),"",1)</f>
        <v/>
      </c>
      <c r="L30" s="151" t="str">
        <f>IF(ISNA(MATCH($A30,'Curriculum 2023-2024'!$A$84:$K$93,0)),"",1)</f>
        <v/>
      </c>
      <c r="M30" s="153">
        <f t="shared" si="0"/>
        <v>1</v>
      </c>
      <c r="N30" s="153">
        <f t="shared" si="1"/>
        <v>0</v>
      </c>
    </row>
    <row r="31" spans="1:14" x14ac:dyDescent="0.25">
      <c r="A31" s="152">
        <v>191131360</v>
      </c>
      <c r="B31" s="153" t="s">
        <v>201</v>
      </c>
      <c r="C31" s="153">
        <v>5</v>
      </c>
      <c r="D31" s="154" t="s">
        <v>163</v>
      </c>
      <c r="E31" s="151" t="str">
        <f>IF(ISNA(MATCH($A31,'Curriculum 2023-2024'!$A$7:$A$39,0)),"",1)</f>
        <v/>
      </c>
      <c r="F31" s="151">
        <f>IF(ISNA(MATCH($A31,'Curriculum 2023-2024'!$F$7:$F$39,0)),"",1)</f>
        <v>1</v>
      </c>
      <c r="G31" s="151" t="str">
        <f>IF(ISNA(MATCH(A31,'Curriculum 2023-2024'!$K$7:$K$39,0)),"",1)</f>
        <v/>
      </c>
      <c r="H31" s="151">
        <f>IF(ISNA(MATCH($A31,'Curriculum 2023-2024'!$A$44:$A$79,0)),"",1)</f>
        <v>1</v>
      </c>
      <c r="I31" s="151" t="str">
        <f>IF(ISNA(MATCH($A31,'Curriculum 2023-2024'!$F$44:$F$79,0)),"",1)</f>
        <v/>
      </c>
      <c r="J31" s="151">
        <f>IF(ISNA(MATCH($A31,'Curriculum 2023-2024'!$K$44:$K$79,0)),"",1)</f>
        <v>1</v>
      </c>
      <c r="K31" s="151" t="str">
        <f>IF(ISNA(MATCH($A31,'Curriculum 2022-2023'!$A$84:$A$93,0)),"",1)</f>
        <v/>
      </c>
      <c r="L31" s="151" t="str">
        <f>IF(ISNA(MATCH($A31,'Curriculum 2023-2024'!$A$84:$K$93,0)),"",1)</f>
        <v/>
      </c>
      <c r="M31" s="153">
        <f t="shared" si="0"/>
        <v>3</v>
      </c>
      <c r="N31" s="153">
        <f t="shared" si="1"/>
        <v>0</v>
      </c>
    </row>
    <row r="32" spans="1:14" x14ac:dyDescent="0.25">
      <c r="A32" s="152">
        <v>191121720</v>
      </c>
      <c r="B32" s="153" t="s">
        <v>64</v>
      </c>
      <c r="C32" s="153">
        <v>5</v>
      </c>
      <c r="D32" s="154" t="s">
        <v>165</v>
      </c>
      <c r="E32" s="151" t="str">
        <f>IF(ISNA(MATCH($A32,'Curriculum 2023-2024'!$A$7:$A$39,0)),"",1)</f>
        <v/>
      </c>
      <c r="F32" s="151">
        <f>IF(ISNA(MATCH($A32,'Curriculum 2023-2024'!$F$7:$F$39,0)),"",1)</f>
        <v>1</v>
      </c>
      <c r="G32" s="151" t="str">
        <f>IF(ISNA(MATCH(A32,'Curriculum 2023-2024'!$K$7:$K$39,0)),"",1)</f>
        <v/>
      </c>
      <c r="H32" s="151">
        <f>IF(ISNA(MATCH($A32,'Curriculum 2023-2024'!$A$44:$A$79,0)),"",1)</f>
        <v>1</v>
      </c>
      <c r="I32" s="151">
        <f>IF(ISNA(MATCH($A32,'Curriculum 2023-2024'!$F$44:$F$79,0)),"",1)</f>
        <v>1</v>
      </c>
      <c r="J32" s="151">
        <f>IF(ISNA(MATCH($A32,'Curriculum 2023-2024'!$K$44:$K$79,0)),"",1)</f>
        <v>1</v>
      </c>
      <c r="K32" s="151" t="str">
        <f>IF(ISNA(MATCH($A32,'Curriculum 2022-2023'!$A$84:$A$93,0)),"",1)</f>
        <v/>
      </c>
      <c r="L32" s="151" t="str">
        <f>IF(ISNA(MATCH($A32,'Curriculum 2023-2024'!$A$84:$K$93,0)),"",1)</f>
        <v/>
      </c>
      <c r="M32" s="153">
        <f t="shared" si="0"/>
        <v>4</v>
      </c>
      <c r="N32" s="153">
        <f t="shared" si="1"/>
        <v>0</v>
      </c>
    </row>
    <row r="33" spans="1:14" x14ac:dyDescent="0.25">
      <c r="A33" s="152">
        <v>202001409</v>
      </c>
      <c r="B33" s="153" t="s">
        <v>191</v>
      </c>
      <c r="C33" s="153">
        <v>5</v>
      </c>
      <c r="D33" s="154" t="s">
        <v>163</v>
      </c>
      <c r="E33" s="151" t="str">
        <f>IF(ISNA(MATCH($A33,'Curriculum 2023-2024'!$A$7:$A$39,0)),"",1)</f>
        <v/>
      </c>
      <c r="F33" s="151" t="str">
        <f>IF(ISNA(MATCH($A33,'Curriculum 2023-2024'!$F$7:$F$39,0)),"",1)</f>
        <v/>
      </c>
      <c r="G33" s="151" t="str">
        <f>IF(ISNA(MATCH(A33,'Curriculum 2023-2024'!$K$7:$K$39,0)),"",1)</f>
        <v/>
      </c>
      <c r="H33" s="151" t="str">
        <f>IF(ISNA(MATCH($A33,'Curriculum 2023-2024'!$A$44:$A$79,0)),"",1)</f>
        <v/>
      </c>
      <c r="I33" s="151" t="str">
        <f>IF(ISNA(MATCH($A33,'Curriculum 2023-2024'!$F$44:$F$79,0)),"",1)</f>
        <v/>
      </c>
      <c r="J33" s="151">
        <f>IF(ISNA(MATCH($A33,'Curriculum 2023-2024'!$K$44:$K$79,0)),"",1)</f>
        <v>1</v>
      </c>
      <c r="K33" s="151" t="str">
        <f>IF(ISNA(MATCH($A33,'Curriculum 2022-2023'!$A$84:$A$93,0)),"",1)</f>
        <v/>
      </c>
      <c r="L33" s="151" t="str">
        <f>IF(ISNA(MATCH($A33,'Curriculum 2023-2024'!$A$84:$K$93,0)),"",1)</f>
        <v/>
      </c>
      <c r="M33" s="153">
        <f t="shared" si="0"/>
        <v>1</v>
      </c>
      <c r="N33" s="153">
        <f t="shared" si="1"/>
        <v>0</v>
      </c>
    </row>
    <row r="34" spans="1:14" x14ac:dyDescent="0.25">
      <c r="A34" s="152">
        <v>201000159</v>
      </c>
      <c r="B34" s="153" t="s">
        <v>166</v>
      </c>
      <c r="C34" s="153">
        <v>5</v>
      </c>
      <c r="D34" s="154" t="s">
        <v>163</v>
      </c>
      <c r="E34" s="151" t="str">
        <f>IF(ISNA(MATCH($A34,'Curriculum 2023-2024'!$A$7:$A$39,0)),"",1)</f>
        <v/>
      </c>
      <c r="F34" s="151">
        <f>IF(ISNA(MATCH($A34,'Curriculum 2023-2024'!$F$7:$F$39,0)),"",1)</f>
        <v>1</v>
      </c>
      <c r="G34" s="151" t="str">
        <f>IF(ISNA(MATCH(A34,'Curriculum 2023-2024'!$K$7:$K$39,0)),"",1)</f>
        <v/>
      </c>
      <c r="H34" s="151" t="str">
        <f>IF(ISNA(MATCH($A34,'Curriculum 2023-2024'!$A$44:$A$79,0)),"",1)</f>
        <v/>
      </c>
      <c r="I34" s="151" t="str">
        <f>IF(ISNA(MATCH($A34,'Curriculum 2023-2024'!$F$44:$F$79,0)),"",1)</f>
        <v/>
      </c>
      <c r="J34" s="151" t="str">
        <f>IF(ISNA(MATCH($A34,'Curriculum 2023-2024'!$K$44:$K$79,0)),"",1)</f>
        <v/>
      </c>
      <c r="K34" s="151" t="str">
        <f>IF(ISNA(MATCH($A34,'Curriculum 2022-2023'!$A$84:$A$93,0)),"",1)</f>
        <v/>
      </c>
      <c r="L34" s="151" t="str">
        <f>IF(ISNA(MATCH($A34,'Curriculum 2023-2024'!$A$84:$K$93,0)),"",1)</f>
        <v/>
      </c>
      <c r="M34" s="153">
        <f t="shared" ref="M34:M65" si="2">SUM(E34:L34)</f>
        <v>1</v>
      </c>
      <c r="N34" s="153">
        <f t="shared" si="1"/>
        <v>0</v>
      </c>
    </row>
    <row r="35" spans="1:14" x14ac:dyDescent="0.25">
      <c r="A35" s="151">
        <v>201500344</v>
      </c>
      <c r="B35" s="153" t="s">
        <v>42</v>
      </c>
      <c r="C35" s="153">
        <v>5</v>
      </c>
      <c r="D35" s="155" t="s">
        <v>185</v>
      </c>
      <c r="E35" s="151" t="str">
        <f>IF(ISNA(MATCH($A35,'Curriculum 2023-2024'!$A$7:$A$39,0)),"",1)</f>
        <v/>
      </c>
      <c r="F35" s="151" t="str">
        <f>IF(ISNA(MATCH($A35,'Curriculum 2023-2024'!$F$7:$F$39,0)),"",1)</f>
        <v/>
      </c>
      <c r="G35" s="151" t="str">
        <f>IF(ISNA(MATCH(A35,'Curriculum 2023-2024'!$K$7:$K$39,0)),"",1)</f>
        <v/>
      </c>
      <c r="H35" s="151">
        <f>IF(ISNA(MATCH($A35,'Curriculum 2023-2024'!$A$44:$A$79,0)),"",1)</f>
        <v>1</v>
      </c>
      <c r="I35" s="151" t="str">
        <f>IF(ISNA(MATCH($A35,'Curriculum 2023-2024'!$F$44:$F$79,0)),"",1)</f>
        <v/>
      </c>
      <c r="J35" s="151" t="str">
        <f>IF(ISNA(MATCH($A35,'Curriculum 2023-2024'!$K$44:$K$79,0)),"",1)</f>
        <v/>
      </c>
      <c r="K35" s="151" t="str">
        <f>IF(ISNA(MATCH($A35,'Curriculum 2022-2023'!$A$84:$A$93,0)),"",1)</f>
        <v/>
      </c>
      <c r="L35" s="151" t="str">
        <f>IF(ISNA(MATCH($A35,'Curriculum 2023-2024'!$A$84:$K$93,0)),"",1)</f>
        <v/>
      </c>
      <c r="M35" s="153">
        <f t="shared" si="2"/>
        <v>1</v>
      </c>
      <c r="N35" s="153">
        <f t="shared" si="1"/>
        <v>0</v>
      </c>
    </row>
    <row r="36" spans="1:14" x14ac:dyDescent="0.25">
      <c r="A36" s="152">
        <v>201500009</v>
      </c>
      <c r="B36" s="153" t="s">
        <v>142</v>
      </c>
      <c r="C36" s="153">
        <v>5</v>
      </c>
      <c r="D36" s="154" t="s">
        <v>160</v>
      </c>
      <c r="E36" s="151" t="str">
        <f>IF(ISNA(MATCH($A36,'Curriculum 2023-2024'!$A$7:$A$39,0)),"",1)</f>
        <v/>
      </c>
      <c r="F36" s="151" t="str">
        <f>IF(ISNA(MATCH($A36,'Curriculum 2023-2024'!$F$7:$F$39,0)),"",1)</f>
        <v/>
      </c>
      <c r="G36" s="151" t="str">
        <f>IF(ISNA(MATCH(A36,'Curriculum 2023-2024'!$K$7:$K$39,0)),"",1)</f>
        <v/>
      </c>
      <c r="H36" s="151" t="str">
        <f>IF(ISNA(MATCH($A36,'Curriculum 2023-2024'!$A$44:$A$79,0)),"",1)</f>
        <v/>
      </c>
      <c r="I36" s="151" t="str">
        <f>IF(ISNA(MATCH($A36,'Curriculum 2023-2024'!$F$44:$F$79,0)),"",1)</f>
        <v/>
      </c>
      <c r="J36" s="151" t="str">
        <f>IF(ISNA(MATCH($A36,'Curriculum 2023-2024'!$K$44:$K$79,0)),"",1)</f>
        <v/>
      </c>
      <c r="K36" s="151" t="str">
        <f>IF(ISNA(MATCH($A36,'Curriculum 2022-2023'!$A$84:$A$93,0)),"",1)</f>
        <v/>
      </c>
      <c r="L36" s="151" t="str">
        <f>IF(ISNA(MATCH($A36,'Curriculum 2023-2024'!$A$84:$K$93,0)),"",1)</f>
        <v/>
      </c>
      <c r="M36" s="153">
        <f t="shared" si="2"/>
        <v>0</v>
      </c>
      <c r="N36" s="153">
        <f t="shared" si="1"/>
        <v>0</v>
      </c>
    </row>
    <row r="37" spans="1:14" x14ac:dyDescent="0.25">
      <c r="A37" s="152">
        <v>201600019</v>
      </c>
      <c r="B37" s="153" t="s">
        <v>83</v>
      </c>
      <c r="C37" s="153">
        <v>5</v>
      </c>
      <c r="D37" s="154" t="s">
        <v>161</v>
      </c>
      <c r="E37" s="151" t="str">
        <f>IF(ISNA(MATCH($A37,'Curriculum 2023-2024'!$A$7:$A$39,0)),"",1)</f>
        <v/>
      </c>
      <c r="F37" s="151" t="str">
        <f>IF(ISNA(MATCH($A37,'Curriculum 2023-2024'!$F$7:$F$39,0)),"",1)</f>
        <v/>
      </c>
      <c r="G37" s="151">
        <f>IF(ISNA(MATCH(A37,'Curriculum 2023-2024'!$K$7:$K$39,0)),"",1)</f>
        <v>1</v>
      </c>
      <c r="H37" s="151" t="str">
        <f>IF(ISNA(MATCH($A37,'Curriculum 2023-2024'!$A$44:$A$79,0)),"",1)</f>
        <v/>
      </c>
      <c r="I37" s="151" t="str">
        <f>IF(ISNA(MATCH($A37,'Curriculum 2023-2024'!$F$44:$F$79,0)),"",1)</f>
        <v/>
      </c>
      <c r="J37" s="151" t="str">
        <f>IF(ISNA(MATCH($A37,'Curriculum 2023-2024'!$K$44:$K$79,0)),"",1)</f>
        <v/>
      </c>
      <c r="K37" s="151" t="str">
        <f>IF(ISNA(MATCH($A37,'Curriculum 2022-2023'!$A$84:$A$93,0)),"",1)</f>
        <v/>
      </c>
      <c r="L37" s="151" t="str">
        <f>IF(ISNA(MATCH($A37,'Curriculum 2023-2024'!$A$84:$K$93,0)),"",1)</f>
        <v/>
      </c>
      <c r="M37" s="153">
        <f t="shared" si="2"/>
        <v>1</v>
      </c>
      <c r="N37" s="153">
        <f t="shared" si="1"/>
        <v>0</v>
      </c>
    </row>
    <row r="38" spans="1:14" x14ac:dyDescent="0.25">
      <c r="A38" s="151">
        <v>201700023</v>
      </c>
      <c r="B38" s="153" t="s">
        <v>87</v>
      </c>
      <c r="C38" s="153">
        <v>5</v>
      </c>
      <c r="D38" s="155" t="s">
        <v>160</v>
      </c>
      <c r="E38" s="151" t="str">
        <f>IF(ISNA(MATCH($A38,'Curriculum 2023-2024'!$A$7:$A$39,0)),"",1)</f>
        <v/>
      </c>
      <c r="F38" s="151" t="str">
        <f>IF(ISNA(MATCH($A38,'Curriculum 2023-2024'!$F$7:$F$39,0)),"",1)</f>
        <v/>
      </c>
      <c r="G38" s="151">
        <f>IF(ISNA(MATCH(A38,'Curriculum 2023-2024'!$K$7:$K$39,0)),"",1)</f>
        <v>1</v>
      </c>
      <c r="H38" s="151" t="str">
        <f>IF(ISNA(MATCH($A38,'Curriculum 2023-2024'!$A$44:$A$79,0)),"",1)</f>
        <v/>
      </c>
      <c r="I38" s="151" t="str">
        <f>IF(ISNA(MATCH($A38,'Curriculum 2023-2024'!$F$44:$F$79,0)),"",1)</f>
        <v/>
      </c>
      <c r="J38" s="151" t="str">
        <f>IF(ISNA(MATCH($A38,'Curriculum 2023-2024'!$K$44:$K$79,0)),"",1)</f>
        <v/>
      </c>
      <c r="K38" s="151" t="str">
        <f>IF(ISNA(MATCH($A38,'Curriculum 2022-2023'!$A$84:$A$93,0)),"",1)</f>
        <v/>
      </c>
      <c r="L38" s="151" t="str">
        <f>IF(ISNA(MATCH($A38,'Curriculum 2023-2024'!$A$84:$K$93,0)),"",1)</f>
        <v/>
      </c>
      <c r="M38" s="153">
        <f t="shared" si="2"/>
        <v>1</v>
      </c>
      <c r="N38" s="153">
        <f t="shared" si="1"/>
        <v>0</v>
      </c>
    </row>
    <row r="39" spans="1:14" x14ac:dyDescent="0.25">
      <c r="A39" s="151">
        <v>201600252</v>
      </c>
      <c r="B39" s="153" t="s">
        <v>88</v>
      </c>
      <c r="C39" s="153">
        <v>5</v>
      </c>
      <c r="D39" s="155" t="s">
        <v>163</v>
      </c>
      <c r="E39" s="151" t="str">
        <f>IF(ISNA(MATCH($A39,'Curriculum 2023-2024'!$A$7:$A$39,0)),"",1)</f>
        <v/>
      </c>
      <c r="F39" s="151" t="str">
        <f>IF(ISNA(MATCH($A39,'Curriculum 2023-2024'!$F$7:$F$39,0)),"",1)</f>
        <v/>
      </c>
      <c r="G39" s="151">
        <f>IF(ISNA(MATCH(A39,'Curriculum 2023-2024'!$K$7:$K$39,0)),"",1)</f>
        <v>1</v>
      </c>
      <c r="H39" s="151" t="str">
        <f>IF(ISNA(MATCH($A39,'Curriculum 2023-2024'!$A$44:$A$79,0)),"",1)</f>
        <v/>
      </c>
      <c r="I39" s="151" t="str">
        <f>IF(ISNA(MATCH($A39,'Curriculum 2023-2024'!$F$44:$F$79,0)),"",1)</f>
        <v/>
      </c>
      <c r="J39" s="151" t="str">
        <f>IF(ISNA(MATCH($A39,'Curriculum 2023-2024'!$K$44:$K$79,0)),"",1)</f>
        <v/>
      </c>
      <c r="K39" s="151" t="str">
        <f>IF(ISNA(MATCH($A39,'Curriculum 2022-2023'!$A$84:$A$93,0)),"",1)</f>
        <v/>
      </c>
      <c r="L39" s="151" t="str">
        <f>IF(ISNA(MATCH($A39,'Curriculum 2023-2024'!$A$84:$K$93,0)),"",1)</f>
        <v/>
      </c>
      <c r="M39" s="153">
        <f t="shared" si="2"/>
        <v>1</v>
      </c>
      <c r="N39" s="153">
        <f t="shared" si="1"/>
        <v>0</v>
      </c>
    </row>
    <row r="40" spans="1:14" x14ac:dyDescent="0.25">
      <c r="A40" s="151">
        <v>191157750</v>
      </c>
      <c r="B40" s="153" t="s">
        <v>36</v>
      </c>
      <c r="C40" s="153">
        <v>5</v>
      </c>
      <c r="D40" s="155" t="s">
        <v>161</v>
      </c>
      <c r="E40" s="151" t="str">
        <f>IF(ISNA(MATCH($A40,'Curriculum 2023-2024'!$A$7:$A$39,0)),"",1)</f>
        <v/>
      </c>
      <c r="F40" s="151" t="str">
        <f>IF(ISNA(MATCH($A40,'Curriculum 2023-2024'!$F$7:$F$39,0)),"",1)</f>
        <v/>
      </c>
      <c r="G40" s="151">
        <f>IF(ISNA(MATCH(A40,'Curriculum 2023-2024'!$K$7:$K$39,0)),"",1)</f>
        <v>1</v>
      </c>
      <c r="H40" s="151">
        <f>IF(ISNA(MATCH($A40,'Curriculum 2023-2024'!$A$44:$A$79,0)),"",1)</f>
        <v>1</v>
      </c>
      <c r="I40" s="151" t="str">
        <f>IF(ISNA(MATCH($A40,'Curriculum 2023-2024'!$F$44:$F$79,0)),"",1)</f>
        <v/>
      </c>
      <c r="J40" s="151" t="str">
        <f>IF(ISNA(MATCH($A40,'Curriculum 2023-2024'!$K$44:$K$79,0)),"",1)</f>
        <v/>
      </c>
      <c r="K40" s="151" t="str">
        <f>IF(ISNA(MATCH($A40,'Curriculum 2022-2023'!$A$84:$A$93,0)),"",1)</f>
        <v/>
      </c>
      <c r="L40" s="151" t="str">
        <f>IF(ISNA(MATCH($A40,'Curriculum 2023-2024'!$A$84:$K$93,0)),"",1)</f>
        <v/>
      </c>
      <c r="M40" s="153">
        <f t="shared" si="2"/>
        <v>2</v>
      </c>
      <c r="N40" s="153">
        <f t="shared" si="1"/>
        <v>0</v>
      </c>
    </row>
    <row r="41" spans="1:14" x14ac:dyDescent="0.25">
      <c r="A41" s="151">
        <v>201700294</v>
      </c>
      <c r="B41" s="153" t="s">
        <v>97</v>
      </c>
      <c r="C41" s="153">
        <v>5</v>
      </c>
      <c r="D41" s="155" t="s">
        <v>164</v>
      </c>
      <c r="E41" s="151" t="str">
        <f>IF(ISNA(MATCH($A41,'Curriculum 2023-2024'!$A$7:$A$39,0)),"",1)</f>
        <v/>
      </c>
      <c r="F41" s="151" t="str">
        <f>IF(ISNA(MATCH($A41,'Curriculum 2023-2024'!$F$7:$F$39,0)),"",1)</f>
        <v/>
      </c>
      <c r="G41" s="151" t="str">
        <f>IF(ISNA(MATCH(A41,'Curriculum 2023-2024'!$K$7:$K$39,0)),"",1)</f>
        <v/>
      </c>
      <c r="H41" s="151" t="str">
        <f>IF(ISNA(MATCH($A41,'Curriculum 2023-2024'!$A$44:$A$79,0)),"",1)</f>
        <v/>
      </c>
      <c r="I41" s="151">
        <f>IF(ISNA(MATCH($A41,'Curriculum 2023-2024'!$F$44:$F$79,0)),"",1)</f>
        <v>1</v>
      </c>
      <c r="J41" s="151" t="str">
        <f>IF(ISNA(MATCH($A41,'Curriculum 2023-2024'!$K$44:$K$79,0)),"",1)</f>
        <v/>
      </c>
      <c r="K41" s="151" t="str">
        <f>IF(ISNA(MATCH($A41,'Curriculum 2022-2023'!$A$84:$A$93,0)),"",1)</f>
        <v/>
      </c>
      <c r="L41" s="151" t="str">
        <f>IF(ISNA(MATCH($A41,'Curriculum 2023-2024'!$A$84:$K$93,0)),"",1)</f>
        <v/>
      </c>
      <c r="M41" s="153">
        <f t="shared" si="2"/>
        <v>1</v>
      </c>
      <c r="N41" s="153">
        <f t="shared" si="1"/>
        <v>0</v>
      </c>
    </row>
    <row r="42" spans="1:14" x14ac:dyDescent="0.25">
      <c r="A42" s="151">
        <v>201400046</v>
      </c>
      <c r="B42" s="153" t="s">
        <v>24</v>
      </c>
      <c r="C42" s="153">
        <v>5</v>
      </c>
      <c r="D42" s="154" t="s">
        <v>185</v>
      </c>
      <c r="E42" s="151" t="str">
        <f>IF(ISNA(MATCH($A42,'Curriculum 2023-2024'!$A$7:$A$39,0)),"",1)</f>
        <v/>
      </c>
      <c r="F42" s="151" t="str">
        <f>IF(ISNA(MATCH($A42,'Curriculum 2023-2024'!$F$7:$F$39,0)),"",1)</f>
        <v/>
      </c>
      <c r="G42" s="151" t="str">
        <f>IF(ISNA(MATCH(A42,'Curriculum 2023-2024'!$K$7:$K$39,0)),"",1)</f>
        <v/>
      </c>
      <c r="H42" s="151">
        <f>IF(ISNA(MATCH($A42,'Curriculum 2023-2024'!$A$44:$A$79,0)),"",1)</f>
        <v>1</v>
      </c>
      <c r="I42" s="151" t="str">
        <f>IF(ISNA(MATCH($A42,'Curriculum 2023-2024'!$F$44:$F$79,0)),"",1)</f>
        <v/>
      </c>
      <c r="J42" s="151" t="str">
        <f>IF(ISNA(MATCH($A42,'Curriculum 2023-2024'!$K$44:$K$79,0)),"",1)</f>
        <v/>
      </c>
      <c r="K42" s="151" t="str">
        <f>IF(ISNA(MATCH($A42,'Curriculum 2022-2023'!$A$84:$A$93,0)),"",1)</f>
        <v/>
      </c>
      <c r="L42" s="151" t="str">
        <f>IF(ISNA(MATCH($A42,'Curriculum 2023-2024'!$A$84:$K$93,0)),"",1)</f>
        <v/>
      </c>
      <c r="M42" s="153">
        <f t="shared" si="2"/>
        <v>1</v>
      </c>
      <c r="N42" s="153">
        <f t="shared" si="1"/>
        <v>0</v>
      </c>
    </row>
    <row r="43" spans="1:14" x14ac:dyDescent="0.25">
      <c r="A43" s="151">
        <v>202000245</v>
      </c>
      <c r="B43" s="153" t="s">
        <v>167</v>
      </c>
      <c r="C43" s="153">
        <v>5</v>
      </c>
      <c r="D43" s="154" t="s">
        <v>161</v>
      </c>
      <c r="E43" s="151">
        <f>IF(ISNA(MATCH($A43,'Curriculum 2023-2024'!$A$7:$A$39,0)),"",1)</f>
        <v>1</v>
      </c>
      <c r="F43" s="151" t="str">
        <f>IF(ISNA(MATCH($A43,'Curriculum 2023-2024'!$F$7:$F$39,0)),"",1)</f>
        <v/>
      </c>
      <c r="G43" s="151">
        <f>IF(ISNA(MATCH(A43,'Curriculum 2023-2024'!$K$7:$K$39,0)),"",1)</f>
        <v>1</v>
      </c>
      <c r="H43" s="151" t="str">
        <f>IF(ISNA(MATCH($A43,'Curriculum 2023-2024'!$A$44:$A$79,0)),"",1)</f>
        <v/>
      </c>
      <c r="I43" s="151" t="str">
        <f>IF(ISNA(MATCH($A43,'Curriculum 2023-2024'!$F$44:$F$79,0)),"",1)</f>
        <v/>
      </c>
      <c r="J43" s="151" t="str">
        <f>IF(ISNA(MATCH($A43,'Curriculum 2023-2024'!$K$44:$K$79,0)),"",1)</f>
        <v/>
      </c>
      <c r="K43" s="151" t="str">
        <f>IF(ISNA(MATCH($A43,'Curriculum 2022-2023'!$A$84:$A$93,0)),"",1)</f>
        <v/>
      </c>
      <c r="L43" s="151" t="str">
        <f>IF(ISNA(MATCH($A43,'Curriculum 2023-2024'!$A$84:$K$93,0)),"",1)</f>
        <v/>
      </c>
      <c r="M43" s="153">
        <f t="shared" si="2"/>
        <v>2</v>
      </c>
      <c r="N43" s="153">
        <f t="shared" si="1"/>
        <v>0</v>
      </c>
    </row>
    <row r="44" spans="1:14" x14ac:dyDescent="0.25">
      <c r="A44" s="152">
        <v>201300038</v>
      </c>
      <c r="B44" s="153" t="s">
        <v>183</v>
      </c>
      <c r="C44" s="153">
        <v>5</v>
      </c>
      <c r="D44" s="154" t="s">
        <v>160</v>
      </c>
      <c r="E44" s="151" t="str">
        <f>IF(ISNA(MATCH($A44,'Curriculum 2023-2024'!$A$7:$A$39,0)),"",1)</f>
        <v/>
      </c>
      <c r="F44" s="151" t="str">
        <f>IF(ISNA(MATCH($A44,'Curriculum 2023-2024'!$F$7:$F$39,0)),"",1)</f>
        <v/>
      </c>
      <c r="G44" s="151" t="str">
        <f>IF(ISNA(MATCH(A44,'Curriculum 2023-2024'!$K$7:$K$39,0)),"",1)</f>
        <v/>
      </c>
      <c r="H44" s="151" t="str">
        <f>IF(ISNA(MATCH($A44,'Curriculum 2023-2024'!$A$44:$A$79,0)),"",1)</f>
        <v/>
      </c>
      <c r="I44" s="151">
        <f>IF(ISNA(MATCH($A44,'Curriculum 2023-2024'!$F$44:$F$79,0)),"",1)</f>
        <v>1</v>
      </c>
      <c r="J44" s="151" t="str">
        <f>IF(ISNA(MATCH($A44,'Curriculum 2023-2024'!$K$44:$K$79,0)),"",1)</f>
        <v/>
      </c>
      <c r="K44" s="151" t="str">
        <f>IF(ISNA(MATCH($A44,'Curriculum 2022-2023'!$A$84:$A$93,0)),"",1)</f>
        <v/>
      </c>
      <c r="L44" s="151" t="str">
        <f>IF(ISNA(MATCH($A44,'Curriculum 2023-2024'!$A$84:$K$93,0)),"",1)</f>
        <v/>
      </c>
      <c r="M44" s="153">
        <f t="shared" si="2"/>
        <v>1</v>
      </c>
      <c r="N44" s="153">
        <f t="shared" si="1"/>
        <v>0</v>
      </c>
    </row>
    <row r="45" spans="1:14" x14ac:dyDescent="0.25">
      <c r="A45" s="152">
        <v>201900037</v>
      </c>
      <c r="B45" s="153" t="s">
        <v>59</v>
      </c>
      <c r="C45" s="153">
        <v>5</v>
      </c>
      <c r="D45" s="154" t="s">
        <v>160</v>
      </c>
      <c r="E45" s="151">
        <f>IF(ISNA(MATCH($A45,'Curriculum 2023-2024'!$A$7:$A$39,0)),"",1)</f>
        <v>1</v>
      </c>
      <c r="F45" s="151">
        <f>IF(ISNA(MATCH($A45,'Curriculum 2023-2024'!$F$7:$F$39,0)),"",1)</f>
        <v>1</v>
      </c>
      <c r="G45" s="151" t="str">
        <f>IF(ISNA(MATCH(A45,'Curriculum 2023-2024'!$K$7:$K$39,0)),"",1)</f>
        <v/>
      </c>
      <c r="H45" s="151">
        <f>IF(ISNA(MATCH($A45,'Curriculum 2023-2024'!$A$44:$A$79,0)),"",1)</f>
        <v>1</v>
      </c>
      <c r="I45" s="151">
        <f>IF(ISNA(MATCH($A45,'Curriculum 2023-2024'!$F$44:$F$79,0)),"",1)</f>
        <v>1</v>
      </c>
      <c r="J45" s="151">
        <f>IF(ISNA(MATCH($A45,'Curriculum 2023-2024'!$K$44:$K$79,0)),"",1)</f>
        <v>1</v>
      </c>
      <c r="K45" s="151" t="str">
        <f>IF(ISNA(MATCH($A45,'Curriculum 2022-2023'!$A$84:$A$93,0)),"",1)</f>
        <v/>
      </c>
      <c r="L45" s="151" t="str">
        <f>IF(ISNA(MATCH($A45,'Curriculum 2023-2024'!$A$84:$K$93,0)),"",1)</f>
        <v/>
      </c>
      <c r="M45" s="153">
        <f t="shared" si="2"/>
        <v>5</v>
      </c>
      <c r="N45" s="153">
        <f t="shared" si="1"/>
        <v>0</v>
      </c>
    </row>
    <row r="46" spans="1:14" x14ac:dyDescent="0.25">
      <c r="A46" s="152">
        <v>201500036</v>
      </c>
      <c r="B46" s="153" t="s">
        <v>60</v>
      </c>
      <c r="C46" s="153">
        <v>5</v>
      </c>
      <c r="D46" s="154" t="s">
        <v>161</v>
      </c>
      <c r="E46" s="151">
        <f>IF(ISNA(MATCH($A46,'Curriculum 2023-2024'!$A$7:$A$39,0)),"",1)</f>
        <v>1</v>
      </c>
      <c r="F46" s="151" t="str">
        <f>IF(ISNA(MATCH($A46,'Curriculum 2023-2024'!$F$7:$F$39,0)),"",1)</f>
        <v/>
      </c>
      <c r="G46" s="151" t="str">
        <f>IF(ISNA(MATCH(A46,'Curriculum 2023-2024'!$K$7:$K$39,0)),"",1)</f>
        <v/>
      </c>
      <c r="H46" s="151" t="str">
        <f>IF(ISNA(MATCH($A46,'Curriculum 2023-2024'!$A$44:$A$79,0)),"",1)</f>
        <v/>
      </c>
      <c r="I46" s="151" t="str">
        <f>IF(ISNA(MATCH($A46,'Curriculum 2023-2024'!$F$44:$F$79,0)),"",1)</f>
        <v/>
      </c>
      <c r="J46" s="151" t="str">
        <f>IF(ISNA(MATCH($A46,'Curriculum 2023-2024'!$K$44:$K$79,0)),"",1)</f>
        <v/>
      </c>
      <c r="K46" s="151" t="str">
        <f>IF(ISNA(MATCH($A46,'Curriculum 2022-2023'!$A$84:$A$93,0)),"",1)</f>
        <v/>
      </c>
      <c r="L46" s="151" t="str">
        <f>IF(ISNA(MATCH($A46,'Curriculum 2023-2024'!$A$84:$K$93,0)),"",1)</f>
        <v/>
      </c>
      <c r="M46" s="153">
        <f t="shared" si="2"/>
        <v>1</v>
      </c>
      <c r="N46" s="153">
        <f t="shared" si="1"/>
        <v>0</v>
      </c>
    </row>
    <row r="47" spans="1:14" x14ac:dyDescent="0.25">
      <c r="A47" s="152">
        <v>191154720</v>
      </c>
      <c r="B47" s="153" t="s">
        <v>84</v>
      </c>
      <c r="C47" s="153">
        <v>5</v>
      </c>
      <c r="D47" s="154" t="s">
        <v>160</v>
      </c>
      <c r="E47" s="151" t="str">
        <f>IF(ISNA(MATCH($A47,'Curriculum 2023-2024'!$A$7:$A$39,0)),"",1)</f>
        <v/>
      </c>
      <c r="F47" s="151" t="str">
        <f>IF(ISNA(MATCH($A47,'Curriculum 2023-2024'!$F$7:$F$39,0)),"",1)</f>
        <v/>
      </c>
      <c r="G47" s="151">
        <f>IF(ISNA(MATCH(A47,'Curriculum 2023-2024'!$K$7:$K$39,0)),"",1)</f>
        <v>1</v>
      </c>
      <c r="H47" s="151" t="str">
        <f>IF(ISNA(MATCH($A47,'Curriculum 2023-2024'!$A$44:$A$79,0)),"",1)</f>
        <v/>
      </c>
      <c r="I47" s="151" t="str">
        <f>IF(ISNA(MATCH($A47,'Curriculum 2023-2024'!$F$44:$F$79,0)),"",1)</f>
        <v/>
      </c>
      <c r="J47" s="151" t="str">
        <f>IF(ISNA(MATCH($A47,'Curriculum 2023-2024'!$K$44:$K$79,0)),"",1)</f>
        <v/>
      </c>
      <c r="K47" s="151" t="str">
        <f>IF(ISNA(MATCH($A47,'Curriculum 2022-2023'!$A$84:$A$93,0)),"",1)</f>
        <v/>
      </c>
      <c r="L47" s="151" t="str">
        <f>IF(ISNA(MATCH($A47,'Curriculum 2023-2024'!$A$84:$K$93,0)),"",1)</f>
        <v/>
      </c>
      <c r="M47" s="153">
        <f t="shared" si="2"/>
        <v>1</v>
      </c>
      <c r="N47" s="153">
        <f t="shared" si="1"/>
        <v>0</v>
      </c>
    </row>
    <row r="48" spans="1:14" x14ac:dyDescent="0.25">
      <c r="A48" s="151">
        <v>202000246</v>
      </c>
      <c r="B48" s="153" t="s">
        <v>55</v>
      </c>
      <c r="C48" s="153">
        <v>5</v>
      </c>
      <c r="D48" s="154" t="s">
        <v>164</v>
      </c>
      <c r="E48" s="151">
        <f>IF(ISNA(MATCH($A48,'Curriculum 2023-2024'!$A$7:$A$39,0)),"",1)</f>
        <v>1</v>
      </c>
      <c r="F48" s="151" t="str">
        <f>IF(ISNA(MATCH($A48,'Curriculum 2023-2024'!$F$7:$F$39,0)),"",1)</f>
        <v/>
      </c>
      <c r="G48" s="151" t="str">
        <f>IF(ISNA(MATCH(A48,'Curriculum 2023-2024'!$K$7:$K$39,0)),"",1)</f>
        <v/>
      </c>
      <c r="H48" s="151" t="str">
        <f>IF(ISNA(MATCH($A48,'Curriculum 2023-2024'!$A$44:$A$79,0)),"",1)</f>
        <v/>
      </c>
      <c r="I48" s="151" t="str">
        <f>IF(ISNA(MATCH($A48,'Curriculum 2023-2024'!$F$44:$F$79,0)),"",1)</f>
        <v/>
      </c>
      <c r="J48" s="151" t="str">
        <f>IF(ISNA(MATCH($A48,'Curriculum 2023-2024'!$K$44:$K$79,0)),"",1)</f>
        <v/>
      </c>
      <c r="K48" s="151" t="str">
        <f>IF(ISNA(MATCH($A48,'Curriculum 2022-2023'!$A$84:$A$93,0)),"",1)</f>
        <v/>
      </c>
      <c r="L48" s="151" t="str">
        <f>IF(ISNA(MATCH($A48,'Curriculum 2023-2024'!$A$84:$K$93,0)),"",1)</f>
        <v/>
      </c>
      <c r="M48" s="153">
        <f t="shared" si="2"/>
        <v>1</v>
      </c>
      <c r="N48" s="153">
        <f t="shared" si="1"/>
        <v>0</v>
      </c>
    </row>
    <row r="49" spans="1:14" x14ac:dyDescent="0.25">
      <c r="A49" s="152">
        <v>202000033</v>
      </c>
      <c r="B49" s="153" t="s">
        <v>66</v>
      </c>
      <c r="C49" s="153">
        <v>5</v>
      </c>
      <c r="D49" s="154" t="s">
        <v>163</v>
      </c>
      <c r="E49" s="151" t="str">
        <f>IF(ISNA(MATCH($A49,'Curriculum 2023-2024'!$A$7:$A$39,0)),"",1)</f>
        <v/>
      </c>
      <c r="F49" s="151">
        <f>IF(ISNA(MATCH($A49,'Curriculum 2023-2024'!$F$7:$F$39,0)),"",1)</f>
        <v>1</v>
      </c>
      <c r="G49" s="151" t="str">
        <f>IF(ISNA(MATCH(A49,'Curriculum 2023-2024'!$K$7:$K$39,0)),"",1)</f>
        <v/>
      </c>
      <c r="H49" s="151" t="str">
        <f>IF(ISNA(MATCH($A49,'Curriculum 2023-2024'!$A$44:$A$79,0)),"",1)</f>
        <v/>
      </c>
      <c r="I49" s="151" t="str">
        <f>IF(ISNA(MATCH($A49,'Curriculum 2023-2024'!$F$44:$F$79,0)),"",1)</f>
        <v/>
      </c>
      <c r="J49" s="151" t="str">
        <f>IF(ISNA(MATCH($A49,'Curriculum 2023-2024'!$K$44:$K$79,0)),"",1)</f>
        <v/>
      </c>
      <c r="K49" s="151" t="str">
        <f>IF(ISNA(MATCH($A49,'Curriculum 2022-2023'!$A$84:$A$93,0)),"",1)</f>
        <v/>
      </c>
      <c r="L49" s="151" t="str">
        <f>IF(ISNA(MATCH($A49,'Curriculum 2023-2024'!$A$84:$K$93,0)),"",1)</f>
        <v/>
      </c>
      <c r="M49" s="153">
        <f t="shared" si="2"/>
        <v>1</v>
      </c>
      <c r="N49" s="153">
        <f t="shared" si="1"/>
        <v>0</v>
      </c>
    </row>
    <row r="50" spans="1:14" x14ac:dyDescent="0.25">
      <c r="A50" s="152">
        <v>202000036</v>
      </c>
      <c r="B50" s="153" t="s">
        <v>85</v>
      </c>
      <c r="C50" s="153">
        <v>5</v>
      </c>
      <c r="D50" s="154" t="s">
        <v>164</v>
      </c>
      <c r="E50" s="151" t="str">
        <f>IF(ISNA(MATCH($A50,'Curriculum 2023-2024'!$A$7:$A$39,0)),"",1)</f>
        <v/>
      </c>
      <c r="F50" s="151" t="str">
        <f>IF(ISNA(MATCH($A50,'Curriculum 2023-2024'!$F$7:$F$39,0)),"",1)</f>
        <v/>
      </c>
      <c r="G50" s="151">
        <f>IF(ISNA(MATCH(A50,'Curriculum 2023-2024'!$K$7:$K$39,0)),"",1)</f>
        <v>1</v>
      </c>
      <c r="H50" s="151" t="str">
        <f>IF(ISNA(MATCH($A50,'Curriculum 2023-2024'!$A$44:$A$79,0)),"",1)</f>
        <v/>
      </c>
      <c r="I50" s="151" t="str">
        <f>IF(ISNA(MATCH($A50,'Curriculum 2023-2024'!$F$44:$F$79,0)),"",1)</f>
        <v/>
      </c>
      <c r="J50" s="151" t="str">
        <f>IF(ISNA(MATCH($A50,'Curriculum 2023-2024'!$K$44:$K$79,0)),"",1)</f>
        <v/>
      </c>
      <c r="K50" s="151" t="str">
        <f>IF(ISNA(MATCH($A50,'Curriculum 2022-2023'!$A$84:$A$93,0)),"",1)</f>
        <v/>
      </c>
      <c r="L50" s="151" t="str">
        <f>IF(ISNA(MATCH($A50,'Curriculum 2023-2024'!$A$84:$K$93,0)),"",1)</f>
        <v/>
      </c>
      <c r="M50" s="153">
        <f t="shared" si="2"/>
        <v>1</v>
      </c>
      <c r="N50" s="153">
        <f t="shared" si="1"/>
        <v>0</v>
      </c>
    </row>
    <row r="51" spans="1:14" x14ac:dyDescent="0.25">
      <c r="A51" s="151">
        <v>202000247</v>
      </c>
      <c r="B51" s="153" t="s">
        <v>46</v>
      </c>
      <c r="C51" s="153">
        <v>5</v>
      </c>
      <c r="D51" s="154" t="s">
        <v>175</v>
      </c>
      <c r="E51" s="151" t="str">
        <f>IF(ISNA(MATCH($A51,'Curriculum 2023-2024'!$A$7:$A$39,0)),"",1)</f>
        <v/>
      </c>
      <c r="F51" s="151" t="str">
        <f>IF(ISNA(MATCH($A51,'Curriculum 2023-2024'!$F$7:$F$39,0)),"",1)</f>
        <v/>
      </c>
      <c r="G51" s="151" t="str">
        <f>IF(ISNA(MATCH(A51,'Curriculum 2023-2024'!$K$7:$K$39,0)),"",1)</f>
        <v/>
      </c>
      <c r="H51" s="151">
        <f>IF(ISNA(MATCH($A51,'Curriculum 2023-2024'!$A$44:$A$79,0)),"",1)</f>
        <v>1</v>
      </c>
      <c r="I51" s="151" t="str">
        <f>IF(ISNA(MATCH($A51,'Curriculum 2023-2024'!$F$44:$F$79,0)),"",1)</f>
        <v/>
      </c>
      <c r="J51" s="151" t="str">
        <f>IF(ISNA(MATCH($A51,'Curriculum 2023-2024'!$K$44:$K$79,0)),"",1)</f>
        <v/>
      </c>
      <c r="K51" s="151" t="str">
        <f>IF(ISNA(MATCH($A51,'Curriculum 2022-2023'!$A$84:$A$93,0)),"",1)</f>
        <v/>
      </c>
      <c r="L51" s="151" t="str">
        <f>IF(ISNA(MATCH($A51,'Curriculum 2023-2024'!$A$84:$K$93,0)),"",1)</f>
        <v/>
      </c>
      <c r="M51" s="153">
        <f t="shared" si="2"/>
        <v>1</v>
      </c>
      <c r="N51" s="153">
        <f t="shared" si="1"/>
        <v>0</v>
      </c>
    </row>
    <row r="52" spans="1:14" x14ac:dyDescent="0.25">
      <c r="A52" s="151">
        <v>202000039</v>
      </c>
      <c r="B52" s="153" t="s">
        <v>184</v>
      </c>
      <c r="C52" s="153">
        <v>5</v>
      </c>
      <c r="D52" s="154" t="s">
        <v>164</v>
      </c>
      <c r="E52" s="151" t="str">
        <f>IF(ISNA(MATCH($A52,'Curriculum 2023-2024'!$A$7:$A$39,0)),"",1)</f>
        <v/>
      </c>
      <c r="F52" s="151" t="str">
        <f>IF(ISNA(MATCH($A52,'Curriculum 2023-2024'!$F$7:$F$39,0)),"",1)</f>
        <v/>
      </c>
      <c r="G52" s="151" t="str">
        <f>IF(ISNA(MATCH(A52,'Curriculum 2023-2024'!$K$7:$K$39,0)),"",1)</f>
        <v/>
      </c>
      <c r="H52" s="151" t="str">
        <f>IF(ISNA(MATCH($A52,'Curriculum 2023-2024'!$A$44:$A$79,0)),"",1)</f>
        <v/>
      </c>
      <c r="I52" s="151">
        <f>IF(ISNA(MATCH($A52,'Curriculum 2023-2024'!$F$44:$F$79,0)),"",1)</f>
        <v>1</v>
      </c>
      <c r="J52" s="151" t="str">
        <f>IF(ISNA(MATCH($A52,'Curriculum 2023-2024'!$K$44:$K$79,0)),"",1)</f>
        <v/>
      </c>
      <c r="K52" s="151" t="str">
        <f>IF(ISNA(MATCH($A52,'Curriculum 2022-2023'!$A$84:$A$93,0)),"",1)</f>
        <v/>
      </c>
      <c r="L52" s="151" t="str">
        <f>IF(ISNA(MATCH($A52,'Curriculum 2023-2024'!$A$84:$K$93,0)),"",1)</f>
        <v/>
      </c>
      <c r="M52" s="153">
        <f t="shared" si="2"/>
        <v>1</v>
      </c>
      <c r="N52" s="153">
        <f t="shared" si="1"/>
        <v>0</v>
      </c>
    </row>
    <row r="53" spans="1:14" x14ac:dyDescent="0.25">
      <c r="A53" s="151">
        <v>202000034</v>
      </c>
      <c r="B53" s="153" t="s">
        <v>99</v>
      </c>
      <c r="C53" s="153">
        <v>5</v>
      </c>
      <c r="D53" s="154" t="s">
        <v>160</v>
      </c>
      <c r="E53" s="151" t="str">
        <f>IF(ISNA(MATCH($A53,'Curriculum 2023-2024'!$A$7:$A$39,0)),"",1)</f>
        <v/>
      </c>
      <c r="F53" s="151" t="str">
        <f>IF(ISNA(MATCH($A53,'Curriculum 2023-2024'!$F$7:$F$39,0)),"",1)</f>
        <v/>
      </c>
      <c r="G53" s="151" t="str">
        <f>IF(ISNA(MATCH(A53,'Curriculum 2023-2024'!$K$7:$K$39,0)),"",1)</f>
        <v/>
      </c>
      <c r="H53" s="151" t="str">
        <f>IF(ISNA(MATCH($A53,'Curriculum 2023-2024'!$A$44:$A$79,0)),"",1)</f>
        <v/>
      </c>
      <c r="I53" s="151" t="str">
        <f>IF(ISNA(MATCH($A53,'Curriculum 2023-2024'!$F$44:$F$79,0)),"",1)</f>
        <v/>
      </c>
      <c r="J53" s="151">
        <f>IF(ISNA(MATCH($A53,'Curriculum 2023-2024'!$K$44:$K$79,0)),"",1)</f>
        <v>1</v>
      </c>
      <c r="K53" s="151" t="str">
        <f>IF(ISNA(MATCH($A53,'Curriculum 2022-2023'!$A$84:$A$93,0)),"",1)</f>
        <v/>
      </c>
      <c r="L53" s="151" t="str">
        <f>IF(ISNA(MATCH($A53,'Curriculum 2023-2024'!$A$84:$K$93,0)),"",1)</f>
        <v/>
      </c>
      <c r="M53" s="153">
        <f t="shared" si="2"/>
        <v>1</v>
      </c>
      <c r="N53" s="153">
        <f t="shared" si="1"/>
        <v>0</v>
      </c>
    </row>
    <row r="54" spans="1:14" x14ac:dyDescent="0.25">
      <c r="A54" s="151">
        <v>202000031</v>
      </c>
      <c r="B54" s="153" t="s">
        <v>108</v>
      </c>
      <c r="C54" s="153">
        <v>5</v>
      </c>
      <c r="D54" s="154" t="s">
        <v>175</v>
      </c>
      <c r="E54" s="151" t="str">
        <f>IF(ISNA(MATCH($A54,'Curriculum 2023-2024'!$A$7:$A$39,0)),"",1)</f>
        <v/>
      </c>
      <c r="F54" s="151" t="str">
        <f>IF(ISNA(MATCH($A54,'Curriculum 2023-2024'!$F$7:$F$39,0)),"",1)</f>
        <v/>
      </c>
      <c r="G54" s="151" t="str">
        <f>IF(ISNA(MATCH(A54,'Curriculum 2023-2024'!$K$7:$K$39,0)),"",1)</f>
        <v/>
      </c>
      <c r="H54" s="151" t="str">
        <f>IF(ISNA(MATCH($A54,'Curriculum 2023-2024'!$A$44:$A$79,0)),"",1)</f>
        <v/>
      </c>
      <c r="I54" s="151" t="str">
        <f>IF(ISNA(MATCH($A54,'Curriculum 2023-2024'!$F$44:$F$79,0)),"",1)</f>
        <v/>
      </c>
      <c r="J54" s="151" t="str">
        <f>IF(ISNA(MATCH($A54,'Curriculum 2023-2024'!$K$44:$K$79,0)),"",1)</f>
        <v/>
      </c>
      <c r="K54" s="151" t="str">
        <f>IF(ISNA(MATCH($A54,'Curriculum 2022-2023'!$A$84:$A$93,0)),"",1)</f>
        <v/>
      </c>
      <c r="L54" s="151" t="str">
        <f>IF(ISNA(MATCH($A54,'Curriculum 2023-2024'!$A$84:$K$93,0)),"",1)</f>
        <v/>
      </c>
      <c r="M54" s="153">
        <f t="shared" si="2"/>
        <v>0</v>
      </c>
      <c r="N54" s="153">
        <f t="shared" si="1"/>
        <v>0</v>
      </c>
    </row>
    <row r="55" spans="1:14" x14ac:dyDescent="0.25">
      <c r="A55" s="151">
        <v>201900074</v>
      </c>
      <c r="B55" s="153" t="s">
        <v>25</v>
      </c>
      <c r="C55" s="153">
        <v>5</v>
      </c>
      <c r="D55" s="154" t="s">
        <v>161</v>
      </c>
      <c r="E55" s="151">
        <f>IF(ISNA(MATCH($A55,'Curriculum 2023-2024'!$A$7:$A$39,0)),"",1)</f>
        <v>1</v>
      </c>
      <c r="F55" s="151" t="str">
        <f>IF(ISNA(MATCH($A55,'Curriculum 2023-2024'!$F$7:$F$39,0)),"",1)</f>
        <v/>
      </c>
      <c r="G55" s="151">
        <f>IF(ISNA(MATCH(A55,'Curriculum 2023-2024'!$K$7:$K$39,0)),"",1)</f>
        <v>1</v>
      </c>
      <c r="H55" s="151">
        <f>IF(ISNA(MATCH($A55,'Curriculum 2023-2024'!$A$44:$A$79,0)),"",1)</f>
        <v>1</v>
      </c>
      <c r="I55" s="151" t="str">
        <f>IF(ISNA(MATCH($A55,'Curriculum 2023-2024'!$F$44:$F$79,0)),"",1)</f>
        <v/>
      </c>
      <c r="J55" s="151">
        <f>IF(ISNA(MATCH($A55,'Curriculum 2023-2024'!$K$44:$K$79,0)),"",1)</f>
        <v>1</v>
      </c>
      <c r="K55" s="151" t="str">
        <f>IF(ISNA(MATCH($A55,'Curriculum 2022-2023'!$A$84:$A$93,0)),"",1)</f>
        <v/>
      </c>
      <c r="L55" s="151" t="str">
        <f>IF(ISNA(MATCH($A55,'Curriculum 2023-2024'!$A$84:$K$93,0)),"",1)</f>
        <v/>
      </c>
      <c r="M55" s="153">
        <f t="shared" si="2"/>
        <v>4</v>
      </c>
      <c r="N55" s="153">
        <f t="shared" si="1"/>
        <v>0</v>
      </c>
    </row>
    <row r="56" spans="1:14" x14ac:dyDescent="0.25">
      <c r="A56" s="151">
        <v>191154340</v>
      </c>
      <c r="B56" s="153" t="s">
        <v>89</v>
      </c>
      <c r="C56" s="153">
        <v>5</v>
      </c>
      <c r="D56" s="155" t="s">
        <v>164</v>
      </c>
      <c r="E56" s="151" t="str">
        <f>IF(ISNA(MATCH($A56,'Curriculum 2023-2024'!$A$7:$A$39,0)),"",1)</f>
        <v/>
      </c>
      <c r="F56" s="151" t="str">
        <f>IF(ISNA(MATCH($A56,'Curriculum 2023-2024'!$F$7:$F$39,0)),"",1)</f>
        <v/>
      </c>
      <c r="G56" s="151">
        <f>IF(ISNA(MATCH(A56,'Curriculum 2023-2024'!$K$7:$K$39,0)),"",1)</f>
        <v>1</v>
      </c>
      <c r="H56" s="151" t="str">
        <f>IF(ISNA(MATCH($A56,'Curriculum 2023-2024'!$A$44:$A$79,0)),"",1)</f>
        <v/>
      </c>
      <c r="I56" s="151" t="str">
        <f>IF(ISNA(MATCH($A56,'Curriculum 2023-2024'!$F$44:$F$79,0)),"",1)</f>
        <v/>
      </c>
      <c r="J56" s="151" t="str">
        <f>IF(ISNA(MATCH($A56,'Curriculum 2023-2024'!$K$44:$K$79,0)),"",1)</f>
        <v/>
      </c>
      <c r="K56" s="151" t="str">
        <f>IF(ISNA(MATCH($A56,'Curriculum 2022-2023'!$A$84:$A$93,0)),"",1)</f>
        <v/>
      </c>
      <c r="L56" s="151" t="str">
        <f>IF(ISNA(MATCH($A56,'Curriculum 2023-2024'!$A$84:$K$93,0)),"",1)</f>
        <v/>
      </c>
      <c r="M56" s="153">
        <f t="shared" si="2"/>
        <v>1</v>
      </c>
      <c r="N56" s="153">
        <f t="shared" si="1"/>
        <v>0</v>
      </c>
    </row>
    <row r="57" spans="1:14" x14ac:dyDescent="0.25">
      <c r="A57" s="152">
        <v>192850730</v>
      </c>
      <c r="B57" s="153" t="s">
        <v>74</v>
      </c>
      <c r="C57" s="153">
        <v>5</v>
      </c>
      <c r="D57" s="154" t="s">
        <v>161</v>
      </c>
      <c r="E57" s="151" t="str">
        <f>IF(ISNA(MATCH($A57,'Curriculum 2023-2024'!$A$7:$A$39,0)),"",1)</f>
        <v/>
      </c>
      <c r="F57" s="151">
        <f>IF(ISNA(MATCH($A57,'Curriculum 2023-2024'!$F$7:$F$39,0)),"",1)</f>
        <v>1</v>
      </c>
      <c r="G57" s="151" t="str">
        <f>IF(ISNA(MATCH(A57,'Curriculum 2023-2024'!$K$7:$K$39,0)),"",1)</f>
        <v/>
      </c>
      <c r="H57" s="151" t="str">
        <f>IF(ISNA(MATCH($A57,'Curriculum 2023-2024'!$A$44:$A$79,0)),"",1)</f>
        <v/>
      </c>
      <c r="I57" s="151" t="str">
        <f>IF(ISNA(MATCH($A57,'Curriculum 2023-2024'!$F$44:$F$79,0)),"",1)</f>
        <v/>
      </c>
      <c r="J57" s="151" t="str">
        <f>IF(ISNA(MATCH($A57,'Curriculum 2023-2024'!$K$44:$K$79,0)),"",1)</f>
        <v/>
      </c>
      <c r="K57" s="151" t="str">
        <f>IF(ISNA(MATCH($A57,'Curriculum 2022-2023'!$A$84:$A$93,0)),"",1)</f>
        <v/>
      </c>
      <c r="L57" s="151" t="str">
        <f>IF(ISNA(MATCH($A57,'Curriculum 2023-2024'!$A$84:$K$93,0)),"",1)</f>
        <v/>
      </c>
      <c r="M57" s="153">
        <f t="shared" si="2"/>
        <v>1</v>
      </c>
      <c r="N57" s="153">
        <f t="shared" si="1"/>
        <v>0</v>
      </c>
    </row>
    <row r="58" spans="1:14" x14ac:dyDescent="0.25">
      <c r="A58" s="151">
        <v>201400194</v>
      </c>
      <c r="B58" s="153" t="s">
        <v>172</v>
      </c>
      <c r="C58" s="153">
        <v>5</v>
      </c>
      <c r="D58" s="155" t="s">
        <v>163</v>
      </c>
      <c r="E58" s="151" t="str">
        <f>IF(ISNA(MATCH($A58,'Curriculum 2023-2024'!$A$7:$A$39,0)),"",1)</f>
        <v/>
      </c>
      <c r="F58" s="151" t="str">
        <f>IF(ISNA(MATCH($A58,'Curriculum 2023-2024'!$F$7:$F$39,0)),"",1)</f>
        <v/>
      </c>
      <c r="G58" s="151">
        <f>IF(ISNA(MATCH(A58,'Curriculum 2023-2024'!$K$7:$K$39,0)),"",1)</f>
        <v>1</v>
      </c>
      <c r="H58" s="151" t="str">
        <f>IF(ISNA(MATCH($A58,'Curriculum 2023-2024'!$A$44:$A$79,0)),"",1)</f>
        <v/>
      </c>
      <c r="I58" s="151" t="str">
        <f>IF(ISNA(MATCH($A58,'Curriculum 2023-2024'!$F$44:$F$79,0)),"",1)</f>
        <v/>
      </c>
      <c r="J58" s="151" t="str">
        <f>IF(ISNA(MATCH($A58,'Curriculum 2023-2024'!$K$44:$K$79,0)),"",1)</f>
        <v/>
      </c>
      <c r="K58" s="151" t="str">
        <f>IF(ISNA(MATCH($A58,'Curriculum 2022-2023'!$A$84:$A$93,0)),"",1)</f>
        <v/>
      </c>
      <c r="L58" s="151" t="str">
        <f>IF(ISNA(MATCH($A58,'Curriculum 2023-2024'!$A$84:$K$93,0)),"",1)</f>
        <v/>
      </c>
      <c r="M58" s="153">
        <f t="shared" si="2"/>
        <v>1</v>
      </c>
      <c r="N58" s="153">
        <f t="shared" si="1"/>
        <v>0</v>
      </c>
    </row>
    <row r="59" spans="1:14" x14ac:dyDescent="0.25">
      <c r="A59" s="152">
        <v>191150480</v>
      </c>
      <c r="B59" s="153" t="s">
        <v>100</v>
      </c>
      <c r="C59" s="153">
        <v>5</v>
      </c>
      <c r="D59" s="154" t="s">
        <v>163</v>
      </c>
      <c r="E59" s="151" t="str">
        <f>IF(ISNA(MATCH($A59,'Curriculum 2023-2024'!$A$7:$A$39,0)),"",1)</f>
        <v/>
      </c>
      <c r="F59" s="151" t="str">
        <f>IF(ISNA(MATCH($A59,'Curriculum 2023-2024'!$F$7:$F$39,0)),"",1)</f>
        <v/>
      </c>
      <c r="G59" s="151" t="str">
        <f>IF(ISNA(MATCH(A59,'Curriculum 2023-2024'!$K$7:$K$39,0)),"",1)</f>
        <v/>
      </c>
      <c r="H59" s="151" t="str">
        <f>IF(ISNA(MATCH($A59,'Curriculum 2023-2024'!$A$44:$A$79,0)),"",1)</f>
        <v/>
      </c>
      <c r="I59" s="151" t="str">
        <f>IF(ISNA(MATCH($A59,'Curriculum 2023-2024'!$F$44:$F$79,0)),"",1)</f>
        <v/>
      </c>
      <c r="J59" s="151">
        <f>IF(ISNA(MATCH($A59,'Curriculum 2023-2024'!$K$44:$K$79,0)),"",1)</f>
        <v>1</v>
      </c>
      <c r="K59" s="151" t="str">
        <f>IF(ISNA(MATCH($A59,'Curriculum 2022-2023'!$A$84:$A$93,0)),"",1)</f>
        <v/>
      </c>
      <c r="L59" s="151" t="str">
        <f>IF(ISNA(MATCH($A59,'Curriculum 2023-2024'!$A$84:$K$93,0)),"",1)</f>
        <v/>
      </c>
      <c r="M59" s="153">
        <f t="shared" si="2"/>
        <v>1</v>
      </c>
      <c r="N59" s="153">
        <f t="shared" si="1"/>
        <v>0</v>
      </c>
    </row>
    <row r="60" spans="1:14" x14ac:dyDescent="0.25">
      <c r="A60" s="152">
        <v>201700071</v>
      </c>
      <c r="B60" s="153" t="s">
        <v>104</v>
      </c>
      <c r="C60" s="153">
        <v>5</v>
      </c>
      <c r="D60" s="154" t="s">
        <v>164</v>
      </c>
      <c r="E60" s="151" t="str">
        <f>IF(ISNA(MATCH($A60,'Curriculum 2023-2024'!$A$7:$A$39,0)),"",1)</f>
        <v/>
      </c>
      <c r="F60" s="151" t="str">
        <f>IF(ISNA(MATCH($A60,'Curriculum 2023-2024'!$F$7:$F$39,0)),"",1)</f>
        <v/>
      </c>
      <c r="G60" s="151" t="str">
        <f>IF(ISNA(MATCH(A60,'Curriculum 2023-2024'!$K$7:$K$39,0)),"",1)</f>
        <v/>
      </c>
      <c r="H60" s="151" t="str">
        <f>IF(ISNA(MATCH($A60,'Curriculum 2023-2024'!$A$44:$A$79,0)),"",1)</f>
        <v/>
      </c>
      <c r="I60" s="151" t="str">
        <f>IF(ISNA(MATCH($A60,'Curriculum 2023-2024'!$F$44:$F$79,0)),"",1)</f>
        <v/>
      </c>
      <c r="J60" s="151">
        <f>IF(ISNA(MATCH($A60,'Curriculum 2023-2024'!$K$44:$K$79,0)),"",1)</f>
        <v>1</v>
      </c>
      <c r="K60" s="151" t="str">
        <f>IF(ISNA(MATCH($A60,'Curriculum 2022-2023'!$A$84:$A$93,0)),"",1)</f>
        <v/>
      </c>
      <c r="L60" s="151" t="str">
        <f>IF(ISNA(MATCH($A60,'Curriculum 2023-2024'!$A$84:$K$93,0)),"",1)</f>
        <v/>
      </c>
      <c r="M60" s="153">
        <f t="shared" si="2"/>
        <v>1</v>
      </c>
      <c r="N60" s="153">
        <f t="shared" si="1"/>
        <v>0</v>
      </c>
    </row>
    <row r="61" spans="1:14" x14ac:dyDescent="0.25">
      <c r="A61" s="152">
        <v>191210910</v>
      </c>
      <c r="B61" s="153" t="s">
        <v>110</v>
      </c>
      <c r="C61" s="153">
        <v>5</v>
      </c>
      <c r="D61" s="154" t="s">
        <v>161</v>
      </c>
      <c r="E61" s="151" t="str">
        <f>IF(ISNA(MATCH($A61,'Curriculum 2023-2024'!$A$7:$A$39,0)),"",1)</f>
        <v/>
      </c>
      <c r="F61" s="151" t="str">
        <f>IF(ISNA(MATCH($A61,'Curriculum 2023-2024'!$F$7:$F$39,0)),"",1)</f>
        <v/>
      </c>
      <c r="G61" s="151" t="str">
        <f>IF(ISNA(MATCH(A61,'Curriculum 2023-2024'!$K$7:$K$39,0)),"",1)</f>
        <v/>
      </c>
      <c r="H61" s="151" t="str">
        <f>IF(ISNA(MATCH($A61,'Curriculum 2023-2024'!$A$44:$A$79,0)),"",1)</f>
        <v/>
      </c>
      <c r="I61" s="151" t="str">
        <f>IF(ISNA(MATCH($A61,'Curriculum 2023-2024'!$F$44:$F$79,0)),"",1)</f>
        <v/>
      </c>
      <c r="J61" s="151" t="str">
        <f>IF(ISNA(MATCH($A61,'Curriculum 2023-2024'!$K$44:$K$79,0)),"",1)</f>
        <v/>
      </c>
      <c r="K61" s="151" t="str">
        <f>IF(ISNA(MATCH($A61,'Curriculum 2022-2023'!$A$84:$A$93,0)),"",1)</f>
        <v/>
      </c>
      <c r="L61" s="151" t="str">
        <f>IF(ISNA(MATCH($A61,'Curriculum 2023-2024'!$A$84:$K$93,0)),"",1)</f>
        <v/>
      </c>
      <c r="M61" s="153">
        <f t="shared" si="2"/>
        <v>0</v>
      </c>
      <c r="N61" s="153">
        <f t="shared" si="1"/>
        <v>0</v>
      </c>
    </row>
    <row r="62" spans="1:14" x14ac:dyDescent="0.25">
      <c r="A62" s="152">
        <v>201200167</v>
      </c>
      <c r="B62" s="153" t="s">
        <v>105</v>
      </c>
      <c r="C62" s="153">
        <v>5</v>
      </c>
      <c r="D62" s="154" t="s">
        <v>161</v>
      </c>
      <c r="E62" s="151" t="str">
        <f>IF(ISNA(MATCH($A62,'Curriculum 2023-2024'!$A$7:$A$39,0)),"",1)</f>
        <v/>
      </c>
      <c r="F62" s="151" t="str">
        <f>IF(ISNA(MATCH($A62,'Curriculum 2023-2024'!$F$7:$F$39,0)),"",1)</f>
        <v/>
      </c>
      <c r="G62" s="151" t="str">
        <f>IF(ISNA(MATCH(A62,'Curriculum 2023-2024'!$K$7:$K$39,0)),"",1)</f>
        <v/>
      </c>
      <c r="H62" s="151" t="str">
        <f>IF(ISNA(MATCH($A62,'Curriculum 2023-2024'!$A$44:$A$79,0)),"",1)</f>
        <v/>
      </c>
      <c r="I62" s="151" t="str">
        <f>IF(ISNA(MATCH($A62,'Curriculum 2023-2024'!$F$44:$F$79,0)),"",1)</f>
        <v/>
      </c>
      <c r="J62" s="151">
        <f>IF(ISNA(MATCH($A62,'Curriculum 2023-2024'!$K$44:$K$79,0)),"",1)</f>
        <v>1</v>
      </c>
      <c r="K62" s="151" t="str">
        <f>IF(ISNA(MATCH($A62,'Curriculum 2022-2023'!$A$84:$A$93,0)),"",1)</f>
        <v/>
      </c>
      <c r="L62" s="151" t="str">
        <f>IF(ISNA(MATCH($A62,'Curriculum 2023-2024'!$A$84:$K$93,0)),"",1)</f>
        <v/>
      </c>
      <c r="M62" s="153">
        <f t="shared" si="2"/>
        <v>1</v>
      </c>
      <c r="N62" s="153">
        <f t="shared" si="1"/>
        <v>0</v>
      </c>
    </row>
    <row r="63" spans="1:14" x14ac:dyDescent="0.25">
      <c r="A63" s="151">
        <v>202000032</v>
      </c>
      <c r="B63" s="153" t="s">
        <v>146</v>
      </c>
      <c r="C63" s="153">
        <v>5</v>
      </c>
      <c r="D63" s="154" t="s">
        <v>161</v>
      </c>
      <c r="E63" s="151" t="str">
        <f>IF(ISNA(MATCH($A63,'Curriculum 2023-2024'!$A$7:$A$39,0)),"",1)</f>
        <v/>
      </c>
      <c r="F63" s="151" t="str">
        <f>IF(ISNA(MATCH($A63,'Curriculum 2023-2024'!$F$7:$F$39,0)),"",1)</f>
        <v/>
      </c>
      <c r="G63" s="151" t="str">
        <f>IF(ISNA(MATCH(A63,'Curriculum 2023-2024'!$K$7:$K$39,0)),"",1)</f>
        <v/>
      </c>
      <c r="H63" s="151" t="str">
        <f>IF(ISNA(MATCH($A63,'Curriculum 2023-2024'!$A$44:$A$79,0)),"",1)</f>
        <v/>
      </c>
      <c r="I63" s="151" t="str">
        <f>IF(ISNA(MATCH($A63,'Curriculum 2023-2024'!$F$44:$F$79,0)),"",1)</f>
        <v/>
      </c>
      <c r="J63" s="151" t="str">
        <f>IF(ISNA(MATCH($A63,'Curriculum 2023-2024'!$K$44:$K$79,0)),"",1)</f>
        <v/>
      </c>
      <c r="K63" s="151" t="str">
        <f>IF(ISNA(MATCH($A63,'Curriculum 2022-2023'!$A$84:$A$93,0)),"",1)</f>
        <v/>
      </c>
      <c r="L63" s="151" t="str">
        <f>IF(ISNA(MATCH($A63,'Curriculum 2023-2024'!$A$84:$K$93,0)),"",1)</f>
        <v/>
      </c>
      <c r="M63" s="153">
        <f t="shared" si="2"/>
        <v>0</v>
      </c>
      <c r="N63" s="153">
        <f t="shared" si="1"/>
        <v>0</v>
      </c>
    </row>
    <row r="64" spans="1:14" x14ac:dyDescent="0.25">
      <c r="A64" s="151">
        <v>201800034</v>
      </c>
      <c r="B64" s="153" t="s">
        <v>186</v>
      </c>
      <c r="C64" s="153">
        <v>5</v>
      </c>
      <c r="D64" s="154" t="s">
        <v>164</v>
      </c>
      <c r="E64" s="151" t="str">
        <f>IF(ISNA(MATCH($A64,'Curriculum 2023-2024'!$A$7:$A$39,0)),"",1)</f>
        <v/>
      </c>
      <c r="F64" s="151" t="str">
        <f>IF(ISNA(MATCH($A64,'Curriculum 2023-2024'!$F$7:$F$39,0)),"",1)</f>
        <v/>
      </c>
      <c r="G64" s="151" t="str">
        <f>IF(ISNA(MATCH(A64,'Curriculum 2023-2024'!$K$7:$K$39,0)),"",1)</f>
        <v/>
      </c>
      <c r="H64" s="151" t="str">
        <f>IF(ISNA(MATCH($A64,'Curriculum 2023-2024'!$A$44:$A$79,0)),"",1)</f>
        <v/>
      </c>
      <c r="I64" s="151">
        <f>IF(ISNA(MATCH($A64,'Curriculum 2023-2024'!$F$44:$F$79,0)),"",1)</f>
        <v>1</v>
      </c>
      <c r="J64" s="151" t="str">
        <f>IF(ISNA(MATCH($A64,'Curriculum 2023-2024'!$K$44:$K$79,0)),"",1)</f>
        <v/>
      </c>
      <c r="K64" s="151" t="str">
        <f>IF(ISNA(MATCH($A64,'Curriculum 2022-2023'!$A$84:$A$93,0)),"",1)</f>
        <v/>
      </c>
      <c r="L64" s="151" t="str">
        <f>IF(ISNA(MATCH($A64,'Curriculum 2023-2024'!$A$84:$K$93,0)),"",1)</f>
        <v/>
      </c>
      <c r="M64" s="153">
        <f t="shared" si="2"/>
        <v>1</v>
      </c>
      <c r="N64" s="153">
        <f t="shared" si="1"/>
        <v>0</v>
      </c>
    </row>
    <row r="65" spans="1:14" x14ac:dyDescent="0.25">
      <c r="A65" s="151">
        <v>201800168</v>
      </c>
      <c r="B65" s="153" t="s">
        <v>95</v>
      </c>
      <c r="C65" s="153">
        <v>5</v>
      </c>
      <c r="D65" s="154" t="s">
        <v>164</v>
      </c>
      <c r="E65" s="151" t="str">
        <f>IF(ISNA(MATCH($A65,'Curriculum 2023-2024'!$A$7:$A$39,0)),"",1)</f>
        <v/>
      </c>
      <c r="F65" s="151" t="str">
        <f>IF(ISNA(MATCH($A65,'Curriculum 2023-2024'!$F$7:$F$39,0)),"",1)</f>
        <v/>
      </c>
      <c r="G65" s="151" t="str">
        <f>IF(ISNA(MATCH(A65,'Curriculum 2023-2024'!$K$7:$K$39,0)),"",1)</f>
        <v/>
      </c>
      <c r="H65" s="151" t="str">
        <f>IF(ISNA(MATCH($A65,'Curriculum 2023-2024'!$A$44:$A$79,0)),"",1)</f>
        <v/>
      </c>
      <c r="I65" s="151" t="str">
        <f>IF(ISNA(MATCH($A65,'Curriculum 2023-2024'!$F$44:$F$79,0)),"",1)</f>
        <v/>
      </c>
      <c r="J65" s="151" t="str">
        <f>IF(ISNA(MATCH($A65,'Curriculum 2023-2024'!$K$44:$K$79,0)),"",1)</f>
        <v/>
      </c>
      <c r="K65" s="151" t="str">
        <f>IF(ISNA(MATCH($A65,'Curriculum 2022-2023'!$A$84:$A$93,0)),"",1)</f>
        <v/>
      </c>
      <c r="L65" s="151" t="str">
        <f>IF(ISNA(MATCH($A65,'Curriculum 2023-2024'!$A$84:$K$93,0)),"",1)</f>
        <v/>
      </c>
      <c r="M65" s="153">
        <f t="shared" si="2"/>
        <v>0</v>
      </c>
      <c r="N65" s="153">
        <f t="shared" si="1"/>
        <v>0</v>
      </c>
    </row>
    <row r="66" spans="1:14" x14ac:dyDescent="0.25">
      <c r="A66" s="152">
        <v>191150700</v>
      </c>
      <c r="B66" s="153" t="s">
        <v>75</v>
      </c>
      <c r="C66" s="153">
        <v>5</v>
      </c>
      <c r="D66" s="154" t="s">
        <v>161</v>
      </c>
      <c r="E66" s="151" t="str">
        <f>IF(ISNA(MATCH($A66,'Curriculum 2023-2024'!$A$7:$A$39,0)),"",1)</f>
        <v/>
      </c>
      <c r="F66" s="151">
        <f>IF(ISNA(MATCH($A66,'Curriculum 2023-2024'!$F$7:$F$39,0)),"",1)</f>
        <v>1</v>
      </c>
      <c r="G66" s="151" t="str">
        <f>IF(ISNA(MATCH(A66,'Curriculum 2023-2024'!$K$7:$K$39,0)),"",1)</f>
        <v/>
      </c>
      <c r="H66" s="151" t="str">
        <f>IF(ISNA(MATCH($A66,'Curriculum 2023-2024'!$A$44:$A$79,0)),"",1)</f>
        <v/>
      </c>
      <c r="I66" s="151" t="str">
        <f>IF(ISNA(MATCH($A66,'Curriculum 2023-2024'!$F$44:$F$79,0)),"",1)</f>
        <v/>
      </c>
      <c r="J66" s="151">
        <f>IF(ISNA(MATCH($A66,'Curriculum 2023-2024'!$K$44:$K$79,0)),"",1)</f>
        <v>1</v>
      </c>
      <c r="K66" s="151" t="str">
        <f>IF(ISNA(MATCH($A66,'Curriculum 2022-2023'!$A$84:$A$93,0)),"",1)</f>
        <v/>
      </c>
      <c r="L66" s="151" t="str">
        <f>IF(ISNA(MATCH($A66,'Curriculum 2023-2024'!$A$84:$K$93,0)),"",1)</f>
        <v/>
      </c>
      <c r="M66" s="153">
        <f t="shared" ref="M66:M97" si="3">SUM(E66:L66)</f>
        <v>2</v>
      </c>
      <c r="N66" s="153">
        <f t="shared" si="1"/>
        <v>0</v>
      </c>
    </row>
    <row r="67" spans="1:14" x14ac:dyDescent="0.25">
      <c r="A67" s="151">
        <v>192850960</v>
      </c>
      <c r="B67" s="153" t="s">
        <v>122</v>
      </c>
      <c r="C67" s="153">
        <v>5</v>
      </c>
      <c r="D67" s="155" t="s">
        <v>163</v>
      </c>
      <c r="E67" s="151" t="str">
        <f>IF(ISNA(MATCH($A67,'Curriculum 2023-2024'!$A$7:$A$39,0)),"",1)</f>
        <v/>
      </c>
      <c r="F67" s="151" t="str">
        <f>IF(ISNA(MATCH($A67,'Curriculum 2023-2024'!$F$7:$F$39,0)),"",1)</f>
        <v/>
      </c>
      <c r="G67" s="151" t="str">
        <f>IF(ISNA(MATCH(A67,'Curriculum 2023-2024'!$K$7:$K$39,0)),"",1)</f>
        <v/>
      </c>
      <c r="H67" s="151" t="str">
        <f>IF(ISNA(MATCH($A67,'Curriculum 2023-2024'!$A$44:$A$79,0)),"",1)</f>
        <v/>
      </c>
      <c r="I67" s="151" t="str">
        <f>IF(ISNA(MATCH($A67,'Curriculum 2023-2024'!$F$44:$F$79,0)),"",1)</f>
        <v/>
      </c>
      <c r="J67" s="151" t="str">
        <f>IF(ISNA(MATCH($A67,'Curriculum 2023-2024'!$K$44:$K$79,0)),"",1)</f>
        <v/>
      </c>
      <c r="K67" s="151">
        <f>IF(ISNA(MATCH($A67,'Curriculum 2022-2023'!$A$84:$A$93,0)),"",1)</f>
        <v>1</v>
      </c>
      <c r="L67" s="151" t="str">
        <f>IF(ISNA(MATCH($A67,'Curriculum 2023-2024'!$A$84:$K$93,0)),"",1)</f>
        <v/>
      </c>
      <c r="M67" s="153">
        <f t="shared" si="3"/>
        <v>1</v>
      </c>
      <c r="N67" s="153">
        <f t="shared" ref="N67:N124" si="4">IF(A67=A66,1,0)</f>
        <v>0</v>
      </c>
    </row>
    <row r="68" spans="1:14" x14ac:dyDescent="0.25">
      <c r="A68" s="152">
        <v>202000040</v>
      </c>
      <c r="B68" s="153" t="s">
        <v>111</v>
      </c>
      <c r="C68" s="153">
        <v>5</v>
      </c>
      <c r="D68" s="154" t="s">
        <v>164</v>
      </c>
      <c r="E68" s="151" t="str">
        <f>IF(ISNA(MATCH($A68,'Curriculum 2023-2024'!$A$7:$A$39,0)),"",1)</f>
        <v/>
      </c>
      <c r="F68" s="151" t="str">
        <f>IF(ISNA(MATCH($A68,'Curriculum 2023-2024'!$F$7:$F$39,0)),"",1)</f>
        <v/>
      </c>
      <c r="G68" s="151" t="str">
        <f>IF(ISNA(MATCH(A68,'Curriculum 2023-2024'!$K$7:$K$39,0)),"",1)</f>
        <v/>
      </c>
      <c r="H68" s="151" t="str">
        <f>IF(ISNA(MATCH($A68,'Curriculum 2023-2024'!$A$44:$A$79,0)),"",1)</f>
        <v/>
      </c>
      <c r="I68" s="151" t="str">
        <f>IF(ISNA(MATCH($A68,'Curriculum 2023-2024'!$F$44:$F$79,0)),"",1)</f>
        <v/>
      </c>
      <c r="J68" s="151" t="str">
        <f>IF(ISNA(MATCH($A68,'Curriculum 2023-2024'!$K$44:$K$79,0)),"",1)</f>
        <v/>
      </c>
      <c r="K68" s="151" t="str">
        <f>IF(ISNA(MATCH($A68,'Curriculum 2022-2023'!$A$84:$A$93,0)),"",1)</f>
        <v/>
      </c>
      <c r="L68" s="151" t="str">
        <f>IF(ISNA(MATCH($A68,'Curriculum 2023-2024'!$A$84:$K$93,0)),"",1)</f>
        <v/>
      </c>
      <c r="M68" s="153">
        <f t="shared" si="3"/>
        <v>0</v>
      </c>
      <c r="N68" s="153">
        <f t="shared" si="4"/>
        <v>0</v>
      </c>
    </row>
    <row r="69" spans="1:14" x14ac:dyDescent="0.25">
      <c r="A69" s="152">
        <v>191137400</v>
      </c>
      <c r="B69" s="153" t="s">
        <v>27</v>
      </c>
      <c r="C69" s="153">
        <v>5</v>
      </c>
      <c r="D69" s="154" t="s">
        <v>160</v>
      </c>
      <c r="E69" s="151" t="str">
        <f>IF(ISNA(MATCH($A69,'Curriculum 2023-2024'!$A$7:$A$39,0)),"",1)</f>
        <v/>
      </c>
      <c r="F69" s="151">
        <f>IF(ISNA(MATCH($A69,'Curriculum 2023-2024'!$F$7:$F$39,0)),"",1)</f>
        <v>1</v>
      </c>
      <c r="G69" s="151" t="str">
        <f>IF(ISNA(MATCH(A69,'Curriculum 2023-2024'!$K$7:$K$39,0)),"",1)</f>
        <v/>
      </c>
      <c r="H69" s="151">
        <f>IF(ISNA(MATCH($A69,'Curriculum 2023-2024'!$A$44:$A$79,0)),"",1)</f>
        <v>1</v>
      </c>
      <c r="I69" s="151" t="str">
        <f>IF(ISNA(MATCH($A69,'Curriculum 2023-2024'!$F$44:$F$79,0)),"",1)</f>
        <v/>
      </c>
      <c r="J69" s="151" t="str">
        <f>IF(ISNA(MATCH($A69,'Curriculum 2023-2024'!$K$44:$K$79,0)),"",1)</f>
        <v/>
      </c>
      <c r="K69" s="151" t="str">
        <f>IF(ISNA(MATCH($A69,'Curriculum 2022-2023'!$A$84:$A$93,0)),"",1)</f>
        <v/>
      </c>
      <c r="L69" s="151" t="str">
        <f>IF(ISNA(MATCH($A69,'Curriculum 2023-2024'!$A$84:$K$93,0)),"",1)</f>
        <v/>
      </c>
      <c r="M69" s="153">
        <f t="shared" si="3"/>
        <v>2</v>
      </c>
      <c r="N69" s="153">
        <f t="shared" si="4"/>
        <v>0</v>
      </c>
    </row>
    <row r="70" spans="1:14" x14ac:dyDescent="0.25">
      <c r="A70" s="152">
        <v>191127520</v>
      </c>
      <c r="B70" s="153" t="s">
        <v>76</v>
      </c>
      <c r="C70" s="153">
        <v>5</v>
      </c>
      <c r="D70" s="154" t="s">
        <v>164</v>
      </c>
      <c r="E70" s="151" t="str">
        <f>IF(ISNA(MATCH($A70,'Curriculum 2023-2024'!$A$7:$A$39,0)),"",1)</f>
        <v/>
      </c>
      <c r="F70" s="151">
        <f>IF(ISNA(MATCH($A70,'Curriculum 2023-2024'!$F$7:$F$39,0)),"",1)</f>
        <v>1</v>
      </c>
      <c r="G70" s="151" t="str">
        <f>IF(ISNA(MATCH(A70,'Curriculum 2023-2024'!$K$7:$K$39,0)),"",1)</f>
        <v/>
      </c>
      <c r="H70" s="151" t="str">
        <f>IF(ISNA(MATCH($A70,'Curriculum 2023-2024'!$A$44:$A$79,0)),"",1)</f>
        <v/>
      </c>
      <c r="I70" s="151" t="str">
        <f>IF(ISNA(MATCH($A70,'Curriculum 2023-2024'!$F$44:$F$79,0)),"",1)</f>
        <v/>
      </c>
      <c r="J70" s="151" t="str">
        <f>IF(ISNA(MATCH($A70,'Curriculum 2023-2024'!$K$44:$K$79,0)),"",1)</f>
        <v/>
      </c>
      <c r="K70" s="151" t="str">
        <f>IF(ISNA(MATCH($A70,'Curriculum 2022-2023'!$A$84:$A$93,0)),"",1)</f>
        <v/>
      </c>
      <c r="L70" s="151" t="str">
        <f>IF(ISNA(MATCH($A70,'Curriculum 2023-2024'!$A$84:$K$93,0)),"",1)</f>
        <v/>
      </c>
      <c r="M70" s="153">
        <f t="shared" si="3"/>
        <v>1</v>
      </c>
      <c r="N70" s="153">
        <f t="shared" si="4"/>
        <v>0</v>
      </c>
    </row>
    <row r="71" spans="1:14" x14ac:dyDescent="0.25">
      <c r="A71" s="151">
        <v>202000256</v>
      </c>
      <c r="B71" s="153" t="s">
        <v>43</v>
      </c>
      <c r="C71" s="153">
        <v>5</v>
      </c>
      <c r="D71" s="155" t="s">
        <v>163</v>
      </c>
      <c r="E71" s="151" t="str">
        <f>IF(ISNA(MATCH($A71,'Curriculum 2023-2024'!$A$7:$A$39,0)),"",1)</f>
        <v/>
      </c>
      <c r="F71" s="151" t="str">
        <f>IF(ISNA(MATCH($A71,'Curriculum 2023-2024'!$F$7:$F$39,0)),"",1)</f>
        <v/>
      </c>
      <c r="G71" s="151" t="str">
        <f>IF(ISNA(MATCH(A71,'Curriculum 2023-2024'!$K$7:$K$39,0)),"",1)</f>
        <v/>
      </c>
      <c r="H71" s="151">
        <f>IF(ISNA(MATCH($A71,'Curriculum 2023-2024'!$A$44:$A$79,0)),"",1)</f>
        <v>1</v>
      </c>
      <c r="I71" s="151" t="str">
        <f>IF(ISNA(MATCH($A71,'Curriculum 2023-2024'!$F$44:$F$79,0)),"",1)</f>
        <v/>
      </c>
      <c r="J71" s="151" t="str">
        <f>IF(ISNA(MATCH($A71,'Curriculum 2023-2024'!$K$44:$K$79,0)),"",1)</f>
        <v/>
      </c>
      <c r="K71" s="151" t="str">
        <f>IF(ISNA(MATCH($A71,'Curriculum 2022-2023'!$A$84:$A$93,0)),"",1)</f>
        <v/>
      </c>
      <c r="L71" s="151" t="str">
        <f>IF(ISNA(MATCH($A71,'Curriculum 2023-2024'!$A$84:$K$93,0)),"",1)</f>
        <v/>
      </c>
      <c r="M71" s="153">
        <f t="shared" si="3"/>
        <v>1</v>
      </c>
      <c r="N71" s="153">
        <f t="shared" si="4"/>
        <v>0</v>
      </c>
    </row>
    <row r="72" spans="1:14" x14ac:dyDescent="0.25">
      <c r="A72" s="152">
        <v>191102010</v>
      </c>
      <c r="B72" s="153" t="s">
        <v>77</v>
      </c>
      <c r="C72" s="153">
        <v>5</v>
      </c>
      <c r="D72" s="154" t="s">
        <v>164</v>
      </c>
      <c r="E72" s="151" t="str">
        <f>IF(ISNA(MATCH($A72,'Curriculum 2023-2024'!$A$7:$A$39,0)),"",1)</f>
        <v/>
      </c>
      <c r="F72" s="151">
        <f>IF(ISNA(MATCH($A72,'Curriculum 2023-2024'!$F$7:$F$39,0)),"",1)</f>
        <v>1</v>
      </c>
      <c r="G72" s="151" t="str">
        <f>IF(ISNA(MATCH(A72,'Curriculum 2023-2024'!$K$7:$K$39,0)),"",1)</f>
        <v/>
      </c>
      <c r="H72" s="151" t="str">
        <f>IF(ISNA(MATCH($A72,'Curriculum 2023-2024'!$A$44:$A$79,0)),"",1)</f>
        <v/>
      </c>
      <c r="I72" s="151">
        <f>IF(ISNA(MATCH($A72,'Curriculum 2023-2024'!$F$44:$F$79,0)),"",1)</f>
        <v>1</v>
      </c>
      <c r="J72" s="151" t="str">
        <f>IF(ISNA(MATCH($A72,'Curriculum 2023-2024'!$K$44:$K$79,0)),"",1)</f>
        <v/>
      </c>
      <c r="K72" s="151" t="str">
        <f>IF(ISNA(MATCH($A72,'Curriculum 2022-2023'!$A$84:$A$93,0)),"",1)</f>
        <v/>
      </c>
      <c r="L72" s="151" t="str">
        <f>IF(ISNA(MATCH($A72,'Curriculum 2023-2024'!$A$84:$K$93,0)),"",1)</f>
        <v/>
      </c>
      <c r="M72" s="153">
        <f t="shared" si="3"/>
        <v>2</v>
      </c>
      <c r="N72" s="153">
        <f t="shared" si="4"/>
        <v>0</v>
      </c>
    </row>
    <row r="73" spans="1:14" x14ac:dyDescent="0.25">
      <c r="A73" s="151">
        <v>201400037</v>
      </c>
      <c r="B73" s="153" t="s">
        <v>26</v>
      </c>
      <c r="C73" s="153">
        <v>5</v>
      </c>
      <c r="D73" s="154" t="s">
        <v>163</v>
      </c>
      <c r="E73" s="151">
        <f>IF(ISNA(MATCH($A73,'Curriculum 2023-2024'!$A$7:$A$39,0)),"",1)</f>
        <v>1</v>
      </c>
      <c r="F73" s="151" t="str">
        <f>IF(ISNA(MATCH($A73,'Curriculum 2023-2024'!$F$7:$F$39,0)),"",1)</f>
        <v/>
      </c>
      <c r="G73" s="151">
        <f>IF(ISNA(MATCH(A73,'Curriculum 2023-2024'!$K$7:$K$39,0)),"",1)</f>
        <v>1</v>
      </c>
      <c r="H73" s="151">
        <f>IF(ISNA(MATCH($A73,'Curriculum 2023-2024'!$A$44:$A$79,0)),"",1)</f>
        <v>1</v>
      </c>
      <c r="I73" s="151" t="str">
        <f>IF(ISNA(MATCH($A73,'Curriculum 2023-2024'!$F$44:$F$79,0)),"",1)</f>
        <v/>
      </c>
      <c r="J73" s="151">
        <f>IF(ISNA(MATCH($A73,'Curriculum 2023-2024'!$K$44:$K$79,0)),"",1)</f>
        <v>1</v>
      </c>
      <c r="K73" s="151" t="str">
        <f>IF(ISNA(MATCH($A73,'Curriculum 2022-2023'!$A$84:$A$93,0)),"",1)</f>
        <v/>
      </c>
      <c r="L73" s="151" t="str">
        <f>IF(ISNA(MATCH($A73,'Curriculum 2023-2024'!$A$84:$K$93,0)),"",1)</f>
        <v/>
      </c>
      <c r="M73" s="153">
        <f t="shared" si="3"/>
        <v>4</v>
      </c>
      <c r="N73" s="153">
        <f t="shared" si="4"/>
        <v>0</v>
      </c>
    </row>
    <row r="74" spans="1:14" x14ac:dyDescent="0.25">
      <c r="A74" s="152">
        <v>201900097</v>
      </c>
      <c r="B74" s="153" t="s">
        <v>32</v>
      </c>
      <c r="C74" s="153">
        <v>5</v>
      </c>
      <c r="D74" s="154" t="s">
        <v>163</v>
      </c>
      <c r="E74" s="151">
        <f>IF(ISNA(MATCH($A74,'Curriculum 2023-2024'!$A$7:$A$39,0)),"",1)</f>
        <v>1</v>
      </c>
      <c r="F74" s="151" t="str">
        <f>IF(ISNA(MATCH($A74,'Curriculum 2023-2024'!$F$7:$F$39,0)),"",1)</f>
        <v/>
      </c>
      <c r="G74" s="151" t="str">
        <f>IF(ISNA(MATCH(A74,'Curriculum 2023-2024'!$K$7:$K$39,0)),"",1)</f>
        <v/>
      </c>
      <c r="H74" s="151">
        <f>IF(ISNA(MATCH($A74,'Curriculum 2023-2024'!$A$44:$A$79,0)),"",1)</f>
        <v>1</v>
      </c>
      <c r="I74" s="151" t="str">
        <f>IF(ISNA(MATCH($A74,'Curriculum 2023-2024'!$F$44:$F$79,0)),"",1)</f>
        <v/>
      </c>
      <c r="J74" s="151" t="str">
        <f>IF(ISNA(MATCH($A74,'Curriculum 2023-2024'!$K$44:$K$79,0)),"",1)</f>
        <v/>
      </c>
      <c r="K74" s="151" t="str">
        <f>IF(ISNA(MATCH($A74,'Curriculum 2022-2023'!$A$84:$A$93,0)),"",1)</f>
        <v/>
      </c>
      <c r="L74" s="151" t="str">
        <f>IF(ISNA(MATCH($A74,'Curriculum 2023-2024'!$A$84:$K$93,0)),"",1)</f>
        <v/>
      </c>
      <c r="M74" s="153">
        <f t="shared" si="3"/>
        <v>2</v>
      </c>
      <c r="N74" s="153">
        <f t="shared" si="4"/>
        <v>0</v>
      </c>
    </row>
    <row r="75" spans="1:14" x14ac:dyDescent="0.25">
      <c r="A75" s="152">
        <v>201200146</v>
      </c>
      <c r="B75" s="153" t="s">
        <v>67</v>
      </c>
      <c r="C75" s="153">
        <v>5</v>
      </c>
      <c r="D75" s="154" t="s">
        <v>161</v>
      </c>
      <c r="E75" s="151" t="str">
        <f>IF(ISNA(MATCH($A75,'Curriculum 2023-2024'!$A$7:$A$39,0)),"",1)</f>
        <v/>
      </c>
      <c r="F75" s="151">
        <f>IF(ISNA(MATCH($A75,'Curriculum 2023-2024'!$F$7:$F$39,0)),"",1)</f>
        <v>1</v>
      </c>
      <c r="G75" s="151" t="str">
        <f>IF(ISNA(MATCH(A75,'Curriculum 2023-2024'!$K$7:$K$39,0)),"",1)</f>
        <v/>
      </c>
      <c r="H75" s="151" t="str">
        <f>IF(ISNA(MATCH($A75,'Curriculum 2023-2024'!$A$44:$A$79,0)),"",1)</f>
        <v/>
      </c>
      <c r="I75" s="151">
        <f>IF(ISNA(MATCH($A75,'Curriculum 2023-2024'!$F$44:$F$79,0)),"",1)</f>
        <v>1</v>
      </c>
      <c r="J75" s="151" t="str">
        <f>IF(ISNA(MATCH($A75,'Curriculum 2023-2024'!$K$44:$K$79,0)),"",1)</f>
        <v/>
      </c>
      <c r="K75" s="151" t="str">
        <f>IF(ISNA(MATCH($A75,'Curriculum 2022-2023'!$A$84:$A$93,0)),"",1)</f>
        <v/>
      </c>
      <c r="L75" s="151" t="str">
        <f>IF(ISNA(MATCH($A75,'Curriculum 2023-2024'!$A$84:$K$93,0)),"",1)</f>
        <v/>
      </c>
      <c r="M75" s="153">
        <f t="shared" si="3"/>
        <v>2</v>
      </c>
      <c r="N75" s="153">
        <f t="shared" si="4"/>
        <v>0</v>
      </c>
    </row>
    <row r="76" spans="1:14" x14ac:dyDescent="0.25">
      <c r="A76" s="152">
        <v>191102041</v>
      </c>
      <c r="B76" s="153" t="s">
        <v>68</v>
      </c>
      <c r="C76" s="153">
        <v>5</v>
      </c>
      <c r="D76" s="154" t="s">
        <v>160</v>
      </c>
      <c r="E76" s="151" t="str">
        <f>IF(ISNA(MATCH($A76,'Curriculum 2023-2024'!$A$7:$A$39,0)),"",1)</f>
        <v/>
      </c>
      <c r="F76" s="151">
        <f>IF(ISNA(MATCH($A76,'Curriculum 2023-2024'!$F$7:$F$39,0)),"",1)</f>
        <v>1</v>
      </c>
      <c r="G76" s="151" t="str">
        <f>IF(ISNA(MATCH(A76,'Curriculum 2023-2024'!$K$7:$K$39,0)),"",1)</f>
        <v/>
      </c>
      <c r="H76" s="151" t="str">
        <f>IF(ISNA(MATCH($A76,'Curriculum 2023-2024'!$A$44:$A$79,0)),"",1)</f>
        <v/>
      </c>
      <c r="I76" s="151">
        <f>IF(ISNA(MATCH($A76,'Curriculum 2023-2024'!$F$44:$F$79,0)),"",1)</f>
        <v>1</v>
      </c>
      <c r="J76" s="151" t="str">
        <f>IF(ISNA(MATCH($A76,'Curriculum 2023-2024'!$K$44:$K$79,0)),"",1)</f>
        <v/>
      </c>
      <c r="K76" s="151" t="str">
        <f>IF(ISNA(MATCH($A76,'Curriculum 2022-2023'!$A$84:$A$93,0)),"",1)</f>
        <v/>
      </c>
      <c r="L76" s="151" t="str">
        <f>IF(ISNA(MATCH($A76,'Curriculum 2023-2024'!$A$84:$K$93,0)),"",1)</f>
        <v/>
      </c>
      <c r="M76" s="153">
        <f t="shared" si="3"/>
        <v>2</v>
      </c>
      <c r="N76" s="153">
        <f t="shared" si="4"/>
        <v>0</v>
      </c>
    </row>
    <row r="77" spans="1:14" x14ac:dyDescent="0.25">
      <c r="A77" s="152">
        <v>191210930</v>
      </c>
      <c r="B77" s="153" t="s">
        <v>112</v>
      </c>
      <c r="C77" s="153">
        <v>5</v>
      </c>
      <c r="D77" s="154" t="s">
        <v>161</v>
      </c>
      <c r="E77" s="151" t="str">
        <f>IF(ISNA(MATCH($A77,'Curriculum 2023-2024'!$A$7:$A$39,0)),"",1)</f>
        <v/>
      </c>
      <c r="F77" s="151" t="str">
        <f>IF(ISNA(MATCH($A77,'Curriculum 2023-2024'!$F$7:$F$39,0)),"",1)</f>
        <v/>
      </c>
      <c r="G77" s="151" t="str">
        <f>IF(ISNA(MATCH(A77,'Curriculum 2023-2024'!$K$7:$K$39,0)),"",1)</f>
        <v/>
      </c>
      <c r="H77" s="151" t="str">
        <f>IF(ISNA(MATCH($A77,'Curriculum 2023-2024'!$A$44:$A$79,0)),"",1)</f>
        <v/>
      </c>
      <c r="I77" s="151" t="str">
        <f>IF(ISNA(MATCH($A77,'Curriculum 2023-2024'!$F$44:$F$79,0)),"",1)</f>
        <v/>
      </c>
      <c r="J77" s="151" t="str">
        <f>IF(ISNA(MATCH($A77,'Curriculum 2023-2024'!$K$44:$K$79,0)),"",1)</f>
        <v/>
      </c>
      <c r="K77" s="151" t="str">
        <f>IF(ISNA(MATCH($A77,'Curriculum 2022-2023'!$A$84:$A$93,0)),"",1)</f>
        <v/>
      </c>
      <c r="L77" s="151" t="str">
        <f>IF(ISNA(MATCH($A77,'Curriculum 2023-2024'!$A$84:$K$93,0)),"",1)</f>
        <v/>
      </c>
      <c r="M77" s="153">
        <f t="shared" si="3"/>
        <v>0</v>
      </c>
      <c r="N77" s="153">
        <f t="shared" si="4"/>
        <v>0</v>
      </c>
    </row>
    <row r="78" spans="1:14" x14ac:dyDescent="0.25">
      <c r="A78" s="152">
        <v>202200070</v>
      </c>
      <c r="B78" s="153" t="s">
        <v>192</v>
      </c>
      <c r="C78" s="153">
        <v>5</v>
      </c>
      <c r="D78" s="154" t="s">
        <v>160</v>
      </c>
      <c r="E78" s="151" t="str">
        <f>IF(ISNA(MATCH($A78,'Curriculum 2023-2024'!$A$7:$A$39,0)),"",1)</f>
        <v/>
      </c>
      <c r="F78" s="151" t="str">
        <f>IF(ISNA(MATCH($A78,'Curriculum 2023-2024'!$F$7:$F$39,0)),"",1)</f>
        <v/>
      </c>
      <c r="G78" s="151" t="str">
        <f>IF(ISNA(MATCH(A78,'Curriculum 2023-2024'!$K$7:$K$39,0)),"",1)</f>
        <v/>
      </c>
      <c r="H78" s="151" t="str">
        <f>IF(ISNA(MATCH($A78,'Curriculum 2023-2024'!$A$44:$A$79,0)),"",1)</f>
        <v/>
      </c>
      <c r="I78" s="151" t="str">
        <f>IF(ISNA(MATCH($A78,'Curriculum 2023-2024'!$F$44:$F$79,0)),"",1)</f>
        <v/>
      </c>
      <c r="J78" s="151">
        <f>IF(ISNA(MATCH($A78,'Curriculum 2023-2024'!$K$44:$K$79,0)),"",1)</f>
        <v>1</v>
      </c>
      <c r="K78" s="151" t="str">
        <f>IF(ISNA(MATCH($A78,'Curriculum 2022-2023'!$A$84:$A$93,0)),"",1)</f>
        <v/>
      </c>
      <c r="L78" s="151" t="str">
        <f>IF(ISNA(MATCH($A78,'Curriculum 2023-2024'!$A$84:$K$93,0)),"",1)</f>
        <v/>
      </c>
      <c r="M78" s="153">
        <f t="shared" si="3"/>
        <v>1</v>
      </c>
      <c r="N78" s="153">
        <f t="shared" si="4"/>
        <v>0</v>
      </c>
    </row>
    <row r="79" spans="1:14" x14ac:dyDescent="0.25">
      <c r="A79" s="152">
        <v>201600018</v>
      </c>
      <c r="B79" s="153" t="s">
        <v>69</v>
      </c>
      <c r="C79" s="153">
        <v>5</v>
      </c>
      <c r="D79" s="154" t="s">
        <v>161</v>
      </c>
      <c r="E79" s="151" t="str">
        <f>IF(ISNA(MATCH($A79,'Curriculum 2023-2024'!$A$7:$A$39,0)),"",1)</f>
        <v/>
      </c>
      <c r="F79" s="151">
        <f>IF(ISNA(MATCH($A79,'Curriculum 2023-2024'!$F$7:$F$39,0)),"",1)</f>
        <v>1</v>
      </c>
      <c r="G79" s="151" t="str">
        <f>IF(ISNA(MATCH(A79,'Curriculum 2023-2024'!$K$7:$K$39,0)),"",1)</f>
        <v/>
      </c>
      <c r="H79" s="151" t="str">
        <f>IF(ISNA(MATCH($A79,'Curriculum 2023-2024'!$A$44:$A$79,0)),"",1)</f>
        <v/>
      </c>
      <c r="I79" s="151" t="str">
        <f>IF(ISNA(MATCH($A79,'Curriculum 2023-2024'!$F$44:$F$79,0)),"",1)</f>
        <v/>
      </c>
      <c r="J79" s="151" t="str">
        <f>IF(ISNA(MATCH($A79,'Curriculum 2023-2024'!$K$44:$K$79,0)),"",1)</f>
        <v/>
      </c>
      <c r="K79" s="151" t="str">
        <f>IF(ISNA(MATCH($A79,'Curriculum 2022-2023'!$A$84:$A$93,0)),"",1)</f>
        <v/>
      </c>
      <c r="L79" s="151" t="str">
        <f>IF(ISNA(MATCH($A79,'Curriculum 2023-2024'!$A$84:$K$93,0)),"",1)</f>
        <v/>
      </c>
      <c r="M79" s="153">
        <f t="shared" si="3"/>
        <v>1</v>
      </c>
      <c r="N79" s="153">
        <f t="shared" si="4"/>
        <v>0</v>
      </c>
    </row>
    <row r="80" spans="1:14" x14ac:dyDescent="0.25">
      <c r="A80" s="152">
        <v>202200101</v>
      </c>
      <c r="B80" s="153" t="s">
        <v>149</v>
      </c>
      <c r="C80" s="153">
        <v>5</v>
      </c>
      <c r="D80" s="154" t="s">
        <v>161</v>
      </c>
      <c r="E80" s="151" t="str">
        <f>IF(ISNA(MATCH($A80,'Curriculum 2023-2024'!$A$7:$A$39,0)),"",1)</f>
        <v/>
      </c>
      <c r="F80" s="151" t="str">
        <f>IF(ISNA(MATCH($A80,'Curriculum 2023-2024'!$F$7:$F$39,0)),"",1)</f>
        <v/>
      </c>
      <c r="G80" s="151" t="str">
        <f>IF(ISNA(MATCH(A80,'Curriculum 2023-2024'!$K$7:$K$39,0)),"",1)</f>
        <v/>
      </c>
      <c r="H80" s="151" t="str">
        <f>IF(ISNA(MATCH($A80,'Curriculum 2023-2024'!$A$44:$A$79,0)),"",1)</f>
        <v/>
      </c>
      <c r="I80" s="151" t="str">
        <f>IF(ISNA(MATCH($A80,'Curriculum 2023-2024'!$F$44:$F$79,0)),"",1)</f>
        <v/>
      </c>
      <c r="J80" s="151" t="str">
        <f>IF(ISNA(MATCH($A80,'Curriculum 2023-2024'!$K$44:$K$79,0)),"",1)</f>
        <v/>
      </c>
      <c r="K80" s="151" t="str">
        <f>IF(ISNA(MATCH($A80,'Curriculum 2022-2023'!$A$84:$A$93,0)),"",1)</f>
        <v/>
      </c>
      <c r="L80" s="151" t="str">
        <f>IF(ISNA(MATCH($A80,'Curriculum 2023-2024'!$A$84:$K$93,0)),"",1)</f>
        <v/>
      </c>
      <c r="M80" s="153">
        <f t="shared" si="3"/>
        <v>0</v>
      </c>
      <c r="N80" s="153">
        <f t="shared" si="4"/>
        <v>0</v>
      </c>
    </row>
    <row r="81" spans="1:14" x14ac:dyDescent="0.25">
      <c r="A81" s="152">
        <v>191158520</v>
      </c>
      <c r="B81" s="153" t="s">
        <v>78</v>
      </c>
      <c r="C81" s="153">
        <v>5</v>
      </c>
      <c r="D81" s="154" t="s">
        <v>175</v>
      </c>
      <c r="E81" s="151" t="str">
        <f>IF(ISNA(MATCH($A81,'Curriculum 2023-2024'!$A$7:$A$39,0)),"",1)</f>
        <v/>
      </c>
      <c r="F81" s="151">
        <f>IF(ISNA(MATCH($A81,'Curriculum 2023-2024'!$F$7:$F$39,0)),"",1)</f>
        <v>1</v>
      </c>
      <c r="G81" s="151" t="str">
        <f>IF(ISNA(MATCH(A81,'Curriculum 2023-2024'!$K$7:$K$39,0)),"",1)</f>
        <v/>
      </c>
      <c r="H81" s="151" t="str">
        <f>IF(ISNA(MATCH($A81,'Curriculum 2023-2024'!$A$44:$A$79,0)),"",1)</f>
        <v/>
      </c>
      <c r="I81" s="151" t="str">
        <f>IF(ISNA(MATCH($A81,'Curriculum 2023-2024'!$F$44:$F$79,0)),"",1)</f>
        <v/>
      </c>
      <c r="J81" s="151" t="str">
        <f>IF(ISNA(MATCH($A81,'Curriculum 2023-2024'!$K$44:$K$79,0)),"",1)</f>
        <v/>
      </c>
      <c r="K81" s="151" t="str">
        <f>IF(ISNA(MATCH($A81,'Curriculum 2022-2023'!$A$84:$A$93,0)),"",1)</f>
        <v/>
      </c>
      <c r="L81" s="151" t="str">
        <f>IF(ISNA(MATCH($A81,'Curriculum 2023-2024'!$A$84:$K$93,0)),"",1)</f>
        <v/>
      </c>
      <c r="M81" s="153">
        <f t="shared" si="3"/>
        <v>1</v>
      </c>
      <c r="N81" s="153">
        <f t="shared" si="4"/>
        <v>0</v>
      </c>
    </row>
    <row r="82" spans="1:14" x14ac:dyDescent="0.25">
      <c r="A82" s="151">
        <v>201600241</v>
      </c>
      <c r="B82" s="153" t="s">
        <v>151</v>
      </c>
      <c r="C82" s="153">
        <v>5</v>
      </c>
      <c r="D82" s="155"/>
      <c r="E82" s="151" t="str">
        <f>IF(ISNA(MATCH($A82,'Curriculum 2023-2024'!$A$7:$A$39,0)),"",1)</f>
        <v/>
      </c>
      <c r="F82" s="151" t="str">
        <f>IF(ISNA(MATCH($A82,'Curriculum 2023-2024'!$F$7:$F$39,0)),"",1)</f>
        <v/>
      </c>
      <c r="G82" s="151" t="str">
        <f>IF(ISNA(MATCH(A82,'Curriculum 2023-2024'!$K$7:$K$39,0)),"",1)</f>
        <v/>
      </c>
      <c r="H82" s="151" t="str">
        <f>IF(ISNA(MATCH($A82,'Curriculum 2023-2024'!$A$44:$A$79,0)),"",1)</f>
        <v/>
      </c>
      <c r="I82" s="151" t="str">
        <f>IF(ISNA(MATCH($A82,'Curriculum 2023-2024'!$F$44:$F$79,0)),"",1)</f>
        <v/>
      </c>
      <c r="J82" s="151" t="str">
        <f>IF(ISNA(MATCH($A82,'Curriculum 2023-2024'!$K$44:$K$79,0)),"",1)</f>
        <v/>
      </c>
      <c r="K82" s="151">
        <f>IF(ISNA(MATCH($A82,'Curriculum 2022-2023'!$A$84:$A$93,0)),"",1)</f>
        <v>1</v>
      </c>
      <c r="L82" s="151" t="str">
        <f>IF(ISNA(MATCH($A82,'Curriculum 2023-2024'!$A$84:$K$93,0)),"",1)</f>
        <v/>
      </c>
      <c r="M82" s="153">
        <f t="shared" si="3"/>
        <v>1</v>
      </c>
      <c r="N82" s="153">
        <f t="shared" si="4"/>
        <v>0</v>
      </c>
    </row>
    <row r="83" spans="1:14" x14ac:dyDescent="0.25">
      <c r="A83" s="152">
        <v>201400300</v>
      </c>
      <c r="B83" s="153" t="s">
        <v>86</v>
      </c>
      <c r="C83" s="153">
        <v>5</v>
      </c>
      <c r="D83" s="154" t="s">
        <v>164</v>
      </c>
      <c r="E83" s="151" t="str">
        <f>IF(ISNA(MATCH($A83,'Curriculum 2023-2024'!$A$7:$A$39,0)),"",1)</f>
        <v/>
      </c>
      <c r="F83" s="151" t="str">
        <f>IF(ISNA(MATCH($A83,'Curriculum 2023-2024'!$F$7:$F$39,0)),"",1)</f>
        <v/>
      </c>
      <c r="G83" s="151">
        <f>IF(ISNA(MATCH(A83,'Curriculum 2023-2024'!$K$7:$K$39,0)),"",1)</f>
        <v>1</v>
      </c>
      <c r="H83" s="151" t="str">
        <f>IF(ISNA(MATCH($A83,'Curriculum 2023-2024'!$A$44:$A$79,0)),"",1)</f>
        <v/>
      </c>
      <c r="I83" s="151" t="str">
        <f>IF(ISNA(MATCH($A83,'Curriculum 2023-2024'!$F$44:$F$79,0)),"",1)</f>
        <v/>
      </c>
      <c r="J83" s="151" t="str">
        <f>IF(ISNA(MATCH($A83,'Curriculum 2023-2024'!$K$44:$K$79,0)),"",1)</f>
        <v/>
      </c>
      <c r="K83" s="151" t="str">
        <f>IF(ISNA(MATCH($A83,'Curriculum 2022-2023'!$A$84:$A$93,0)),"",1)</f>
        <v/>
      </c>
      <c r="L83" s="151" t="str">
        <f>IF(ISNA(MATCH($A83,'Curriculum 2023-2024'!$A$84:$K$93,0)),"",1)</f>
        <v/>
      </c>
      <c r="M83" s="153">
        <f t="shared" si="3"/>
        <v>1</v>
      </c>
      <c r="N83" s="153">
        <f t="shared" si="4"/>
        <v>0</v>
      </c>
    </row>
    <row r="84" spans="1:14" x14ac:dyDescent="0.25">
      <c r="A84" s="152">
        <v>202000035</v>
      </c>
      <c r="B84" s="153" t="s">
        <v>173</v>
      </c>
      <c r="C84" s="153">
        <v>5</v>
      </c>
      <c r="D84" s="154" t="s">
        <v>163</v>
      </c>
      <c r="E84" s="151" t="str">
        <f>IF(ISNA(MATCH($A84,'Curriculum 2023-2024'!$A$7:$A$39,0)),"",1)</f>
        <v/>
      </c>
      <c r="F84" s="151">
        <f>IF(ISNA(MATCH($A84,'Curriculum 2023-2024'!$F$7:$F$39,0)),"",1)</f>
        <v>1</v>
      </c>
      <c r="G84" s="151">
        <f>IF(ISNA(MATCH(A84,'Curriculum 2023-2024'!$K$7:$K$39,0)),"",1)</f>
        <v>1</v>
      </c>
      <c r="H84" s="151" t="str">
        <f>IF(ISNA(MATCH($A84,'Curriculum 2023-2024'!$A$44:$A$79,0)),"",1)</f>
        <v/>
      </c>
      <c r="I84" s="151" t="str">
        <f>IF(ISNA(MATCH($A84,'Curriculum 2023-2024'!$F$44:$F$79,0)),"",1)</f>
        <v/>
      </c>
      <c r="J84" s="151" t="str">
        <f>IF(ISNA(MATCH($A84,'Curriculum 2023-2024'!$K$44:$K$79,0)),"",1)</f>
        <v/>
      </c>
      <c r="K84" s="151" t="str">
        <f>IF(ISNA(MATCH($A84,'Curriculum 2022-2023'!$A$84:$A$93,0)),"",1)</f>
        <v/>
      </c>
      <c r="L84" s="151" t="str">
        <f>IF(ISNA(MATCH($A84,'Curriculum 2023-2024'!$A$84:$K$93,0)),"",1)</f>
        <v/>
      </c>
      <c r="M84" s="153">
        <f t="shared" si="3"/>
        <v>2</v>
      </c>
      <c r="N84" s="153">
        <f t="shared" si="4"/>
        <v>0</v>
      </c>
    </row>
    <row r="85" spans="1:14" x14ac:dyDescent="0.25">
      <c r="A85" s="152">
        <v>201900085</v>
      </c>
      <c r="B85" s="153" t="s">
        <v>113</v>
      </c>
      <c r="C85" s="153">
        <v>5</v>
      </c>
      <c r="D85" s="154" t="s">
        <v>163</v>
      </c>
      <c r="E85" s="151" t="str">
        <f>IF(ISNA(MATCH($A85,'Curriculum 2023-2024'!$A$7:$A$39,0)),"",1)</f>
        <v/>
      </c>
      <c r="F85" s="151" t="str">
        <f>IF(ISNA(MATCH($A85,'Curriculum 2023-2024'!$F$7:$F$39,0)),"",1)</f>
        <v/>
      </c>
      <c r="G85" s="151" t="str">
        <f>IF(ISNA(MATCH(A85,'Curriculum 2023-2024'!$K$7:$K$39,0)),"",1)</f>
        <v/>
      </c>
      <c r="H85" s="151" t="str">
        <f>IF(ISNA(MATCH($A85,'Curriculum 2023-2024'!$A$44:$A$79,0)),"",1)</f>
        <v/>
      </c>
      <c r="I85" s="151" t="str">
        <f>IF(ISNA(MATCH($A85,'Curriculum 2023-2024'!$F$44:$F$79,0)),"",1)</f>
        <v/>
      </c>
      <c r="J85" s="151" t="str">
        <f>IF(ISNA(MATCH($A85,'Curriculum 2023-2024'!$K$44:$K$79,0)),"",1)</f>
        <v/>
      </c>
      <c r="K85" s="151" t="str">
        <f>IF(ISNA(MATCH($A85,'Curriculum 2022-2023'!$A$84:$A$93,0)),"",1)</f>
        <v/>
      </c>
      <c r="L85" s="151" t="str">
        <f>IF(ISNA(MATCH($A85,'Curriculum 2023-2024'!$A$84:$K$93,0)),"",1)</f>
        <v/>
      </c>
      <c r="M85" s="153">
        <f t="shared" si="3"/>
        <v>0</v>
      </c>
      <c r="N85" s="153">
        <f t="shared" si="4"/>
        <v>0</v>
      </c>
    </row>
    <row r="86" spans="1:14" x14ac:dyDescent="0.25">
      <c r="A86" s="152">
        <v>191560430</v>
      </c>
      <c r="B86" s="153" t="s">
        <v>114</v>
      </c>
      <c r="C86" s="153">
        <v>5</v>
      </c>
      <c r="D86" s="154" t="s">
        <v>161</v>
      </c>
      <c r="E86" s="151" t="str">
        <f>IF(ISNA(MATCH($A86,'Curriculum 2023-2024'!$A$7:$A$39,0)),"",1)</f>
        <v/>
      </c>
      <c r="F86" s="151" t="str">
        <f>IF(ISNA(MATCH($A86,'Curriculum 2023-2024'!$F$7:$F$39,0)),"",1)</f>
        <v/>
      </c>
      <c r="G86" s="151" t="str">
        <f>IF(ISNA(MATCH(A86,'Curriculum 2023-2024'!$K$7:$K$39,0)),"",1)</f>
        <v/>
      </c>
      <c r="H86" s="151" t="str">
        <f>IF(ISNA(MATCH($A86,'Curriculum 2023-2024'!$A$44:$A$79,0)),"",1)</f>
        <v/>
      </c>
      <c r="I86" s="151" t="str">
        <f>IF(ISNA(MATCH($A86,'Curriculum 2023-2024'!$F$44:$F$79,0)),"",1)</f>
        <v/>
      </c>
      <c r="J86" s="151" t="str">
        <f>IF(ISNA(MATCH($A86,'Curriculum 2023-2024'!$K$44:$K$79,0)),"",1)</f>
        <v/>
      </c>
      <c r="K86" s="151" t="str">
        <f>IF(ISNA(MATCH($A86,'Curriculum 2022-2023'!$A$84:$A$93,0)),"",1)</f>
        <v/>
      </c>
      <c r="L86" s="151" t="str">
        <f>IF(ISNA(MATCH($A86,'Curriculum 2023-2024'!$A$84:$K$93,0)),"",1)</f>
        <v/>
      </c>
      <c r="M86" s="153">
        <f t="shared" si="3"/>
        <v>0</v>
      </c>
      <c r="N86" s="153">
        <f t="shared" si="4"/>
        <v>0</v>
      </c>
    </row>
    <row r="87" spans="1:14" x14ac:dyDescent="0.25">
      <c r="A87" s="152">
        <v>201400042</v>
      </c>
      <c r="B87" s="153" t="s">
        <v>37</v>
      </c>
      <c r="C87" s="153">
        <v>5</v>
      </c>
      <c r="D87" s="154" t="s">
        <v>164</v>
      </c>
      <c r="E87" s="151">
        <f>IF(ISNA(MATCH($A87,'Curriculum 2023-2024'!$A$7:$A$39,0)),"",1)</f>
        <v>1</v>
      </c>
      <c r="F87" s="151" t="str">
        <f>IF(ISNA(MATCH($A87,'Curriculum 2023-2024'!$F$7:$F$39,0)),"",1)</f>
        <v/>
      </c>
      <c r="G87" s="151" t="str">
        <f>IF(ISNA(MATCH(A87,'Curriculum 2023-2024'!$K$7:$K$39,0)),"",1)</f>
        <v/>
      </c>
      <c r="H87" s="151">
        <f>IF(ISNA(MATCH($A87,'Curriculum 2023-2024'!$A$44:$A$79,0)),"",1)</f>
        <v>1</v>
      </c>
      <c r="I87" s="151" t="str">
        <f>IF(ISNA(MATCH($A87,'Curriculum 2023-2024'!$F$44:$F$79,0)),"",1)</f>
        <v/>
      </c>
      <c r="J87" s="151" t="str">
        <f>IF(ISNA(MATCH($A87,'Curriculum 2023-2024'!$K$44:$K$79,0)),"",1)</f>
        <v/>
      </c>
      <c r="K87" s="151" t="str">
        <f>IF(ISNA(MATCH($A87,'Curriculum 2022-2023'!$A$84:$A$93,0)),"",1)</f>
        <v/>
      </c>
      <c r="L87" s="151" t="str">
        <f>IF(ISNA(MATCH($A87,'Curriculum 2023-2024'!$A$84:$K$93,0)),"",1)</f>
        <v/>
      </c>
      <c r="M87" s="153">
        <f t="shared" si="3"/>
        <v>2</v>
      </c>
      <c r="N87" s="153">
        <f t="shared" si="4"/>
        <v>0</v>
      </c>
    </row>
    <row r="88" spans="1:14" x14ac:dyDescent="0.25">
      <c r="A88" s="152">
        <v>201800003</v>
      </c>
      <c r="B88" s="153" t="s">
        <v>79</v>
      </c>
      <c r="C88" s="153">
        <v>5</v>
      </c>
      <c r="D88" s="154" t="s">
        <v>161</v>
      </c>
      <c r="E88" s="151" t="str">
        <f>IF(ISNA(MATCH($A88,'Curriculum 2023-2024'!$A$7:$A$39,0)),"",1)</f>
        <v/>
      </c>
      <c r="F88" s="151">
        <f>IF(ISNA(MATCH($A88,'Curriculum 2023-2024'!$F$7:$F$39,0)),"",1)</f>
        <v>1</v>
      </c>
      <c r="G88" s="151" t="str">
        <f>IF(ISNA(MATCH(A88,'Curriculum 2023-2024'!$K$7:$K$39,0)),"",1)</f>
        <v/>
      </c>
      <c r="H88" s="151" t="str">
        <f>IF(ISNA(MATCH($A88,'Curriculum 2023-2024'!$A$44:$A$79,0)),"",1)</f>
        <v/>
      </c>
      <c r="I88" s="151" t="str">
        <f>IF(ISNA(MATCH($A88,'Curriculum 2023-2024'!$F$44:$F$79,0)),"",1)</f>
        <v/>
      </c>
      <c r="J88" s="151" t="str">
        <f>IF(ISNA(MATCH($A88,'Curriculum 2023-2024'!$K$44:$K$79,0)),"",1)</f>
        <v/>
      </c>
      <c r="K88" s="151" t="str">
        <f>IF(ISNA(MATCH($A88,'Curriculum 2022-2023'!$A$84:$A$93,0)),"",1)</f>
        <v/>
      </c>
      <c r="L88" s="151" t="str">
        <f>IF(ISNA(MATCH($A88,'Curriculum 2023-2024'!$A$84:$K$93,0)),"",1)</f>
        <v/>
      </c>
      <c r="M88" s="153">
        <f t="shared" si="3"/>
        <v>1</v>
      </c>
      <c r="N88" s="153">
        <f t="shared" si="4"/>
        <v>0</v>
      </c>
    </row>
    <row r="89" spans="1:14" x14ac:dyDescent="0.25">
      <c r="A89" s="152">
        <v>191561620</v>
      </c>
      <c r="B89" s="153" t="s">
        <v>115</v>
      </c>
      <c r="C89" s="153">
        <v>5</v>
      </c>
      <c r="D89" s="154" t="s">
        <v>160</v>
      </c>
      <c r="E89" s="151" t="str">
        <f>IF(ISNA(MATCH($A89,'Curriculum 2023-2024'!$A$7:$A$39,0)),"",1)</f>
        <v/>
      </c>
      <c r="F89" s="151" t="str">
        <f>IF(ISNA(MATCH($A89,'Curriculum 2023-2024'!$F$7:$F$39,0)),"",1)</f>
        <v/>
      </c>
      <c r="G89" s="151" t="str">
        <f>IF(ISNA(MATCH(A89,'Curriculum 2023-2024'!$K$7:$K$39,0)),"",1)</f>
        <v/>
      </c>
      <c r="H89" s="151" t="str">
        <f>IF(ISNA(MATCH($A89,'Curriculum 2023-2024'!$A$44:$A$79,0)),"",1)</f>
        <v/>
      </c>
      <c r="I89" s="151" t="str">
        <f>IF(ISNA(MATCH($A89,'Curriculum 2023-2024'!$F$44:$F$79,0)),"",1)</f>
        <v/>
      </c>
      <c r="J89" s="151" t="str">
        <f>IF(ISNA(MATCH($A89,'Curriculum 2023-2024'!$K$44:$K$79,0)),"",1)</f>
        <v/>
      </c>
      <c r="K89" s="151" t="str">
        <f>IF(ISNA(MATCH($A89,'Curriculum 2022-2023'!$A$84:$A$93,0)),"",1)</f>
        <v/>
      </c>
      <c r="L89" s="151" t="str">
        <f>IF(ISNA(MATCH($A89,'Curriculum 2023-2024'!$A$84:$K$93,0)),"",1)</f>
        <v/>
      </c>
      <c r="M89" s="153">
        <f t="shared" si="3"/>
        <v>0</v>
      </c>
      <c r="N89" s="153">
        <f t="shared" si="4"/>
        <v>0</v>
      </c>
    </row>
    <row r="90" spans="1:14" x14ac:dyDescent="0.25">
      <c r="A90" s="152">
        <v>202200106</v>
      </c>
      <c r="B90" s="153" t="s">
        <v>116</v>
      </c>
      <c r="C90" s="153">
        <v>5</v>
      </c>
      <c r="D90" s="154" t="s">
        <v>163</v>
      </c>
      <c r="E90" s="151" t="str">
        <f>IF(ISNA(MATCH($A90,'Curriculum 2023-2024'!$A$7:$A$39,0)),"",1)</f>
        <v/>
      </c>
      <c r="F90" s="151" t="str">
        <f>IF(ISNA(MATCH($A90,'Curriculum 2023-2024'!$F$7:$F$39,0)),"",1)</f>
        <v/>
      </c>
      <c r="G90" s="151" t="str">
        <f>IF(ISNA(MATCH(A90,'Curriculum 2023-2024'!$K$7:$K$39,0)),"",1)</f>
        <v/>
      </c>
      <c r="H90" s="151" t="str">
        <f>IF(ISNA(MATCH($A90,'Curriculum 2023-2024'!$A$44:$A$79,0)),"",1)</f>
        <v/>
      </c>
      <c r="I90" s="151" t="str">
        <f>IF(ISNA(MATCH($A90,'Curriculum 2023-2024'!$F$44:$F$79,0)),"",1)</f>
        <v/>
      </c>
      <c r="J90" s="151" t="str">
        <f>IF(ISNA(MATCH($A90,'Curriculum 2023-2024'!$K$44:$K$79,0)),"",1)</f>
        <v/>
      </c>
      <c r="K90" s="151" t="str">
        <f>IF(ISNA(MATCH($A90,'Curriculum 2022-2023'!$A$84:$A$93,0)),"",1)</f>
        <v/>
      </c>
      <c r="L90" s="151" t="str">
        <f>IF(ISNA(MATCH($A90,'Curriculum 2023-2024'!$A$84:$K$93,0)),"",1)</f>
        <v/>
      </c>
      <c r="M90" s="153">
        <f t="shared" si="3"/>
        <v>0</v>
      </c>
      <c r="N90" s="153">
        <f t="shared" si="4"/>
        <v>0</v>
      </c>
    </row>
    <row r="91" spans="1:14" x14ac:dyDescent="0.25">
      <c r="A91" s="151">
        <v>202100319</v>
      </c>
      <c r="B91" s="153" t="s">
        <v>144</v>
      </c>
      <c r="C91" s="153">
        <v>5</v>
      </c>
      <c r="D91" s="155" t="s">
        <v>164</v>
      </c>
      <c r="E91" s="151" t="str">
        <f>IF(ISNA(MATCH($A91,'Curriculum 2023-2024'!$A$7:$A$39,0)),"",1)</f>
        <v/>
      </c>
      <c r="F91" s="151" t="str">
        <f>IF(ISNA(MATCH($A91,'Curriculum 2023-2024'!$F$7:$F$39,0)),"",1)</f>
        <v/>
      </c>
      <c r="G91" s="151" t="str">
        <f>IF(ISNA(MATCH(A91,'Curriculum 2023-2024'!$K$7:$K$39,0)),"",1)</f>
        <v/>
      </c>
      <c r="H91" s="151">
        <f>IF(ISNA(MATCH($A91,'Curriculum 2023-2024'!$A$44:$A$79,0)),"",1)</f>
        <v>1</v>
      </c>
      <c r="I91" s="151" t="str">
        <f>IF(ISNA(MATCH($A91,'Curriculum 2023-2024'!$F$44:$F$79,0)),"",1)</f>
        <v/>
      </c>
      <c r="J91" s="151" t="str">
        <f>IF(ISNA(MATCH($A91,'Curriculum 2023-2024'!$K$44:$K$79,0)),"",1)</f>
        <v/>
      </c>
      <c r="K91" s="151" t="str">
        <f>IF(ISNA(MATCH($A91,'Curriculum 2022-2023'!$A$84:$A$93,0)),"",1)</f>
        <v/>
      </c>
      <c r="L91" s="151" t="str">
        <f>IF(ISNA(MATCH($A91,'Curriculum 2023-2024'!$A$84:$K$93,0)),"",1)</f>
        <v/>
      </c>
      <c r="M91" s="153">
        <f t="shared" si="3"/>
        <v>1</v>
      </c>
      <c r="N91" s="153">
        <f t="shared" si="4"/>
        <v>0</v>
      </c>
    </row>
    <row r="92" spans="1:14" x14ac:dyDescent="0.25">
      <c r="A92" s="151">
        <v>201400044</v>
      </c>
      <c r="B92" s="153" t="s">
        <v>29</v>
      </c>
      <c r="C92" s="153">
        <v>5</v>
      </c>
      <c r="D92" s="154" t="s">
        <v>160</v>
      </c>
      <c r="E92" s="151" t="str">
        <f>IF(ISNA(MATCH($A92,'Curriculum 2023-2024'!$A$7:$A$39,0)),"",1)</f>
        <v/>
      </c>
      <c r="F92" s="151" t="str">
        <f>IF(ISNA(MATCH($A92,'Curriculum 2023-2024'!$F$7:$F$39,0)),"",1)</f>
        <v/>
      </c>
      <c r="G92" s="151" t="str">
        <f>IF(ISNA(MATCH(A92,'Curriculum 2023-2024'!$K$7:$K$39,0)),"",1)</f>
        <v/>
      </c>
      <c r="H92" s="151">
        <f>IF(ISNA(MATCH($A92,'Curriculum 2023-2024'!$A$44:$A$79,0)),"",1)</f>
        <v>1</v>
      </c>
      <c r="I92" s="151" t="str">
        <f>IF(ISNA(MATCH($A92,'Curriculum 2023-2024'!$F$44:$F$79,0)),"",1)</f>
        <v/>
      </c>
      <c r="J92" s="151" t="str">
        <f>IF(ISNA(MATCH($A92,'Curriculum 2023-2024'!$K$44:$K$79,0)),"",1)</f>
        <v/>
      </c>
      <c r="K92" s="151" t="str">
        <f>IF(ISNA(MATCH($A92,'Curriculum 2022-2023'!$A$84:$A$93,0)),"",1)</f>
        <v/>
      </c>
      <c r="L92" s="151" t="str">
        <f>IF(ISNA(MATCH($A92,'Curriculum 2023-2024'!$A$84:$K$93,0)),"",1)</f>
        <v/>
      </c>
      <c r="M92" s="153">
        <f t="shared" si="3"/>
        <v>1</v>
      </c>
      <c r="N92" s="153">
        <f t="shared" si="4"/>
        <v>0</v>
      </c>
    </row>
    <row r="93" spans="1:14" x14ac:dyDescent="0.25">
      <c r="A93" s="151">
        <v>201300155</v>
      </c>
      <c r="B93" s="153" t="s">
        <v>90</v>
      </c>
      <c r="C93" s="153">
        <v>5</v>
      </c>
      <c r="D93" s="155" t="s">
        <v>163</v>
      </c>
      <c r="E93" s="151" t="str">
        <f>IF(ISNA(MATCH($A93,'Curriculum 2023-2024'!$A$7:$A$39,0)),"",1)</f>
        <v/>
      </c>
      <c r="F93" s="151" t="str">
        <f>IF(ISNA(MATCH($A93,'Curriculum 2023-2024'!$F$7:$F$39,0)),"",1)</f>
        <v/>
      </c>
      <c r="G93" s="151">
        <f>IF(ISNA(MATCH(A93,'Curriculum 2023-2024'!$K$7:$K$39,0)),"",1)</f>
        <v>1</v>
      </c>
      <c r="H93" s="151" t="str">
        <f>IF(ISNA(MATCH($A93,'Curriculum 2023-2024'!$A$44:$A$79,0)),"",1)</f>
        <v/>
      </c>
      <c r="I93" s="151" t="str">
        <f>IF(ISNA(MATCH($A93,'Curriculum 2023-2024'!$F$44:$F$79,0)),"",1)</f>
        <v/>
      </c>
      <c r="J93" s="151" t="str">
        <f>IF(ISNA(MATCH($A93,'Curriculum 2023-2024'!$K$44:$K$79,0)),"",1)</f>
        <v/>
      </c>
      <c r="K93" s="151" t="str">
        <f>IF(ISNA(MATCH($A93,'Curriculum 2022-2023'!$A$84:$A$93,0)),"",1)</f>
        <v/>
      </c>
      <c r="L93" s="151" t="str">
        <f>IF(ISNA(MATCH($A93,'Curriculum 2023-2024'!$A$84:$K$93,0)),"",1)</f>
        <v/>
      </c>
      <c r="M93" s="153">
        <f t="shared" si="3"/>
        <v>1</v>
      </c>
      <c r="N93" s="153">
        <f t="shared" si="4"/>
        <v>0</v>
      </c>
    </row>
    <row r="94" spans="1:14" x14ac:dyDescent="0.25">
      <c r="A94" s="151">
        <v>191158510</v>
      </c>
      <c r="B94" s="153" t="s">
        <v>91</v>
      </c>
      <c r="C94" s="153">
        <v>5</v>
      </c>
      <c r="D94" s="155" t="s">
        <v>175</v>
      </c>
      <c r="E94" s="151" t="str">
        <f>IF(ISNA(MATCH($A94,'Curriculum 2023-2024'!$A$7:$A$39,0)),"",1)</f>
        <v/>
      </c>
      <c r="F94" s="151" t="str">
        <f>IF(ISNA(MATCH($A94,'Curriculum 2023-2024'!$F$7:$F$39,0)),"",1)</f>
        <v/>
      </c>
      <c r="G94" s="151">
        <f>IF(ISNA(MATCH(A94,'Curriculum 2023-2024'!$K$7:$K$39,0)),"",1)</f>
        <v>1</v>
      </c>
      <c r="H94" s="151" t="str">
        <f>IF(ISNA(MATCH($A94,'Curriculum 2023-2024'!$A$44:$A$79,0)),"",1)</f>
        <v/>
      </c>
      <c r="I94" s="151" t="str">
        <f>IF(ISNA(MATCH($A94,'Curriculum 2023-2024'!$F$44:$F$79,0)),"",1)</f>
        <v/>
      </c>
      <c r="J94" s="151" t="str">
        <f>IF(ISNA(MATCH($A94,'Curriculum 2023-2024'!$K$44:$K$79,0)),"",1)</f>
        <v/>
      </c>
      <c r="K94" s="151" t="str">
        <f>IF(ISNA(MATCH($A94,'Curriculum 2022-2023'!$A$84:$A$93,0)),"",1)</f>
        <v/>
      </c>
      <c r="L94" s="151" t="str">
        <f>IF(ISNA(MATCH($A94,'Curriculum 2023-2024'!$A$84:$K$93,0)),"",1)</f>
        <v/>
      </c>
      <c r="M94" s="153">
        <f t="shared" si="3"/>
        <v>1</v>
      </c>
      <c r="N94" s="153">
        <f t="shared" si="4"/>
        <v>0</v>
      </c>
    </row>
    <row r="95" spans="1:14" x14ac:dyDescent="0.25">
      <c r="A95" s="151">
        <v>202100226</v>
      </c>
      <c r="B95" s="153" t="s">
        <v>193</v>
      </c>
      <c r="C95" s="153">
        <v>5</v>
      </c>
      <c r="D95" s="155" t="s">
        <v>164</v>
      </c>
      <c r="E95" s="151" t="str">
        <f>IF(ISNA(MATCH($A95,'Curriculum 2023-2024'!$A$7:$A$39,0)),"",1)</f>
        <v/>
      </c>
      <c r="F95" s="151" t="str">
        <f>IF(ISNA(MATCH($A95,'Curriculum 2023-2024'!$F$7:$F$39,0)),"",1)</f>
        <v/>
      </c>
      <c r="G95" s="151" t="str">
        <f>IF(ISNA(MATCH(A95,'Curriculum 2023-2024'!$K$7:$K$39,0)),"",1)</f>
        <v/>
      </c>
      <c r="H95" s="151">
        <f>IF(ISNA(MATCH($A95,'Curriculum 2023-2024'!$A$44:$A$79,0)),"",1)</f>
        <v>1</v>
      </c>
      <c r="I95" s="151" t="str">
        <f>IF(ISNA(MATCH($A95,'Curriculum 2023-2024'!$F$44:$F$79,0)),"",1)</f>
        <v/>
      </c>
      <c r="J95" s="151" t="str">
        <f>IF(ISNA(MATCH($A95,'Curriculum 2023-2024'!$K$44:$K$79,0)),"",1)</f>
        <v/>
      </c>
      <c r="K95" s="151" t="str">
        <f>IF(ISNA(MATCH($A95,'Curriculum 2022-2023'!$A$84:$A$93,0)),"",1)</f>
        <v/>
      </c>
      <c r="L95" s="151" t="str">
        <f>IF(ISNA(MATCH($A95,'Curriculum 2023-2024'!$A$84:$K$93,0)),"",1)</f>
        <v/>
      </c>
      <c r="M95" s="153">
        <f t="shared" si="3"/>
        <v>1</v>
      </c>
      <c r="N95" s="153">
        <f t="shared" si="4"/>
        <v>0</v>
      </c>
    </row>
    <row r="96" spans="1:14" x14ac:dyDescent="0.25">
      <c r="A96" s="151">
        <v>191852630</v>
      </c>
      <c r="B96" s="153" t="s">
        <v>188</v>
      </c>
      <c r="C96" s="153">
        <v>5</v>
      </c>
      <c r="D96" s="154" t="s">
        <v>163</v>
      </c>
      <c r="E96" s="151" t="str">
        <f>IF(ISNA(MATCH($A96,'Curriculum 2023-2024'!$A$7:$A$39,0)),"",1)</f>
        <v/>
      </c>
      <c r="F96" s="151" t="str">
        <f>IF(ISNA(MATCH($A96,'Curriculum 2023-2024'!$F$7:$F$39,0)),"",1)</f>
        <v/>
      </c>
      <c r="G96" s="151" t="str">
        <f>IF(ISNA(MATCH(A96,'Curriculum 2023-2024'!$K$7:$K$39,0)),"",1)</f>
        <v/>
      </c>
      <c r="H96" s="151" t="str">
        <f>IF(ISNA(MATCH($A96,'Curriculum 2023-2024'!$A$44:$A$79,0)),"",1)</f>
        <v/>
      </c>
      <c r="I96" s="151">
        <f>IF(ISNA(MATCH($A96,'Curriculum 2023-2024'!$F$44:$F$79,0)),"",1)</f>
        <v>1</v>
      </c>
      <c r="J96" s="151" t="str">
        <f>IF(ISNA(MATCH($A96,'Curriculum 2023-2024'!$K$44:$K$79,0)),"",1)</f>
        <v/>
      </c>
      <c r="K96" s="151" t="str">
        <f>IF(ISNA(MATCH($A96,'Curriculum 2022-2023'!$A$84:$A$93,0)),"",1)</f>
        <v/>
      </c>
      <c r="L96" s="151" t="str">
        <f>IF(ISNA(MATCH($A96,'Curriculum 2023-2024'!$A$84:$K$93,0)),"",1)</f>
        <v/>
      </c>
      <c r="M96" s="153">
        <f t="shared" si="3"/>
        <v>1</v>
      </c>
      <c r="N96" s="153">
        <f t="shared" si="4"/>
        <v>0</v>
      </c>
    </row>
    <row r="97" spans="1:14" x14ac:dyDescent="0.25">
      <c r="A97" s="151">
        <v>191121740</v>
      </c>
      <c r="B97" s="153" t="s">
        <v>44</v>
      </c>
      <c r="C97" s="153">
        <v>5</v>
      </c>
      <c r="D97" s="155" t="s">
        <v>185</v>
      </c>
      <c r="E97" s="151" t="str">
        <f>IF(ISNA(MATCH($A97,'Curriculum 2023-2024'!$A$7:$A$39,0)),"",1)</f>
        <v/>
      </c>
      <c r="F97" s="151" t="str">
        <f>IF(ISNA(MATCH($A97,'Curriculum 2023-2024'!$F$7:$F$39,0)),"",1)</f>
        <v/>
      </c>
      <c r="G97" s="151" t="str">
        <f>IF(ISNA(MATCH(A97,'Curriculum 2023-2024'!$K$7:$K$39,0)),"",1)</f>
        <v/>
      </c>
      <c r="H97" s="151">
        <f>IF(ISNA(MATCH($A97,'Curriculum 2023-2024'!$A$44:$A$79,0)),"",1)</f>
        <v>1</v>
      </c>
      <c r="I97" s="151" t="str">
        <f>IF(ISNA(MATCH($A97,'Curriculum 2023-2024'!$F$44:$F$79,0)),"",1)</f>
        <v/>
      </c>
      <c r="J97" s="151" t="str">
        <f>IF(ISNA(MATCH($A97,'Curriculum 2023-2024'!$K$44:$K$79,0)),"",1)</f>
        <v/>
      </c>
      <c r="K97" s="151" t="str">
        <f>IF(ISNA(MATCH($A97,'Curriculum 2022-2023'!$A$84:$A$93,0)),"",1)</f>
        <v/>
      </c>
      <c r="L97" s="151" t="str">
        <f>IF(ISNA(MATCH($A97,'Curriculum 2023-2024'!$A$84:$K$93,0)),"",1)</f>
        <v/>
      </c>
      <c r="M97" s="153">
        <f t="shared" si="3"/>
        <v>1</v>
      </c>
      <c r="N97" s="153">
        <f t="shared" si="4"/>
        <v>0</v>
      </c>
    </row>
    <row r="98" spans="1:14" x14ac:dyDescent="0.25">
      <c r="A98" s="151">
        <v>201300004</v>
      </c>
      <c r="B98" s="153" t="s">
        <v>109</v>
      </c>
      <c r="C98" s="153">
        <v>5</v>
      </c>
      <c r="D98" s="154" t="s">
        <v>160</v>
      </c>
      <c r="E98" s="151" t="str">
        <f>IF(ISNA(MATCH($A98,'Curriculum 2023-2024'!$A$7:$A$39,0)),"",1)</f>
        <v/>
      </c>
      <c r="F98" s="151" t="str">
        <f>IF(ISNA(MATCH($A98,'Curriculum 2023-2024'!$F$7:$F$39,0)),"",1)</f>
        <v/>
      </c>
      <c r="G98" s="151" t="str">
        <f>IF(ISNA(MATCH(A98,'Curriculum 2023-2024'!$K$7:$K$39,0)),"",1)</f>
        <v/>
      </c>
      <c r="H98" s="151" t="str">
        <f>IF(ISNA(MATCH($A98,'Curriculum 2023-2024'!$A$44:$A$79,0)),"",1)</f>
        <v/>
      </c>
      <c r="I98" s="151" t="str">
        <f>IF(ISNA(MATCH($A98,'Curriculum 2023-2024'!$F$44:$F$79,0)),"",1)</f>
        <v/>
      </c>
      <c r="J98" s="151" t="str">
        <f>IF(ISNA(MATCH($A98,'Curriculum 2023-2024'!$K$44:$K$79,0)),"",1)</f>
        <v/>
      </c>
      <c r="K98" s="151" t="str">
        <f>IF(ISNA(MATCH($A98,'Curriculum 2022-2023'!$A$84:$A$93,0)),"",1)</f>
        <v/>
      </c>
      <c r="L98" s="151" t="str">
        <f>IF(ISNA(MATCH($A98,'Curriculum 2023-2024'!$A$84:$K$93,0)),"",1)</f>
        <v/>
      </c>
      <c r="M98" s="153">
        <f t="shared" ref="M98:M124" si="5">SUM(E98:L98)</f>
        <v>0</v>
      </c>
      <c r="N98" s="153">
        <f t="shared" si="4"/>
        <v>0</v>
      </c>
    </row>
    <row r="99" spans="1:14" x14ac:dyDescent="0.25">
      <c r="A99" s="152">
        <v>191560671</v>
      </c>
      <c r="B99" s="153" t="s">
        <v>117</v>
      </c>
      <c r="C99" s="153">
        <v>5</v>
      </c>
      <c r="D99" s="154" t="s">
        <v>163</v>
      </c>
      <c r="E99" s="151" t="str">
        <f>IF(ISNA(MATCH($A99,'Curriculum 2023-2024'!$A$7:$A$39,0)),"",1)</f>
        <v/>
      </c>
      <c r="F99" s="151" t="str">
        <f>IF(ISNA(MATCH($A99,'Curriculum 2023-2024'!$F$7:$F$39,0)),"",1)</f>
        <v/>
      </c>
      <c r="G99" s="151" t="str">
        <f>IF(ISNA(MATCH(A99,'Curriculum 2023-2024'!$K$7:$K$39,0)),"",1)</f>
        <v/>
      </c>
      <c r="H99" s="151" t="str">
        <f>IF(ISNA(MATCH($A99,'Curriculum 2023-2024'!$A$44:$A$79,0)),"",1)</f>
        <v/>
      </c>
      <c r="I99" s="151" t="str">
        <f>IF(ISNA(MATCH($A99,'Curriculum 2023-2024'!$F$44:$F$79,0)),"",1)</f>
        <v/>
      </c>
      <c r="J99" s="151" t="str">
        <f>IF(ISNA(MATCH($A99,'Curriculum 2023-2024'!$K$44:$K$79,0)),"",1)</f>
        <v/>
      </c>
      <c r="K99" s="151" t="str">
        <f>IF(ISNA(MATCH($A99,'Curriculum 2022-2023'!$A$84:$A$93,0)),"",1)</f>
        <v/>
      </c>
      <c r="L99" s="151" t="str">
        <f>IF(ISNA(MATCH($A99,'Curriculum 2023-2024'!$A$84:$K$93,0)),"",1)</f>
        <v/>
      </c>
      <c r="M99" s="153">
        <f t="shared" si="5"/>
        <v>0</v>
      </c>
      <c r="N99" s="153">
        <f t="shared" si="4"/>
        <v>0</v>
      </c>
    </row>
    <row r="100" spans="1:14" x14ac:dyDescent="0.25">
      <c r="A100" s="151">
        <v>201700042</v>
      </c>
      <c r="B100" s="153" t="s">
        <v>56</v>
      </c>
      <c r="C100" s="153">
        <v>5</v>
      </c>
      <c r="D100" s="154" t="s">
        <v>160</v>
      </c>
      <c r="E100" s="151">
        <f>IF(ISNA(MATCH($A100,'Curriculum 2023-2024'!$A$7:$A$39,0)),"",1)</f>
        <v>1</v>
      </c>
      <c r="F100" s="151" t="str">
        <f>IF(ISNA(MATCH($A100,'Curriculum 2023-2024'!$F$7:$F$39,0)),"",1)</f>
        <v/>
      </c>
      <c r="G100" s="151">
        <f>IF(ISNA(MATCH(A100,'Curriculum 2023-2024'!$K$7:$K$39,0)),"",1)</f>
        <v>1</v>
      </c>
      <c r="H100" s="151" t="str">
        <f>IF(ISNA(MATCH($A100,'Curriculum 2023-2024'!$A$44:$A$79,0)),"",1)</f>
        <v/>
      </c>
      <c r="I100" s="151">
        <f>IF(ISNA(MATCH($A100,'Curriculum 2023-2024'!$F$44:$F$79,0)),"",1)</f>
        <v>1</v>
      </c>
      <c r="J100" s="151" t="str">
        <f>IF(ISNA(MATCH($A100,'Curriculum 2023-2024'!$K$44:$K$79,0)),"",1)</f>
        <v/>
      </c>
      <c r="K100" s="151" t="str">
        <f>IF(ISNA(MATCH($A100,'Curriculum 2022-2023'!$A$84:$A$93,0)),"",1)</f>
        <v/>
      </c>
      <c r="L100" s="151" t="str">
        <f>IF(ISNA(MATCH($A100,'Curriculum 2023-2024'!$A$84:$K$93,0)),"",1)</f>
        <v/>
      </c>
      <c r="M100" s="153">
        <f t="shared" si="5"/>
        <v>3</v>
      </c>
      <c r="N100" s="153">
        <f t="shared" si="4"/>
        <v>0</v>
      </c>
    </row>
    <row r="101" spans="1:14" x14ac:dyDescent="0.25">
      <c r="A101" s="152">
        <v>191820210</v>
      </c>
      <c r="B101" s="153" t="s">
        <v>80</v>
      </c>
      <c r="C101" s="153">
        <v>5</v>
      </c>
      <c r="D101" s="154" t="s">
        <v>161</v>
      </c>
      <c r="E101" s="151" t="str">
        <f>IF(ISNA(MATCH($A101,'Curriculum 2023-2024'!$A$7:$A$39,0)),"",1)</f>
        <v/>
      </c>
      <c r="F101" s="151">
        <f>IF(ISNA(MATCH($A101,'Curriculum 2023-2024'!$F$7:$F$39,0)),"",1)</f>
        <v>1</v>
      </c>
      <c r="G101" s="151" t="str">
        <f>IF(ISNA(MATCH(A101,'Curriculum 2023-2024'!$K$7:$K$39,0)),"",1)</f>
        <v/>
      </c>
      <c r="H101" s="151" t="str">
        <f>IF(ISNA(MATCH($A101,'Curriculum 2023-2024'!$A$44:$A$79,0)),"",1)</f>
        <v/>
      </c>
      <c r="I101" s="151" t="str">
        <f>IF(ISNA(MATCH($A101,'Curriculum 2023-2024'!$F$44:$F$79,0)),"",1)</f>
        <v/>
      </c>
      <c r="J101" s="151" t="str">
        <f>IF(ISNA(MATCH($A101,'Curriculum 2023-2024'!$K$44:$K$79,0)),"",1)</f>
        <v/>
      </c>
      <c r="K101" s="151" t="str">
        <f>IF(ISNA(MATCH($A101,'Curriculum 2022-2023'!$A$84:$A$93,0)),"",1)</f>
        <v/>
      </c>
      <c r="L101" s="151" t="str">
        <f>IF(ISNA(MATCH($A101,'Curriculum 2023-2024'!$A$84:$K$93,0)),"",1)</f>
        <v/>
      </c>
      <c r="M101" s="153">
        <f t="shared" si="5"/>
        <v>1</v>
      </c>
      <c r="N101" s="153">
        <f t="shared" si="4"/>
        <v>0</v>
      </c>
    </row>
    <row r="102" spans="1:14" x14ac:dyDescent="0.25">
      <c r="A102" s="152">
        <v>202000248</v>
      </c>
      <c r="B102" s="153" t="s">
        <v>118</v>
      </c>
      <c r="C102" s="153">
        <v>5</v>
      </c>
      <c r="D102" s="154" t="s">
        <v>164</v>
      </c>
      <c r="E102" s="151" t="str">
        <f>IF(ISNA(MATCH($A102,'Curriculum 2023-2024'!$A$7:$A$39,0)),"",1)</f>
        <v/>
      </c>
      <c r="F102" s="151" t="str">
        <f>IF(ISNA(MATCH($A102,'Curriculum 2023-2024'!$F$7:$F$39,0)),"",1)</f>
        <v/>
      </c>
      <c r="G102" s="151" t="str">
        <f>IF(ISNA(MATCH(A102,'Curriculum 2023-2024'!$K$7:$K$39,0)),"",1)</f>
        <v/>
      </c>
      <c r="H102" s="151" t="str">
        <f>IF(ISNA(MATCH($A102,'Curriculum 2023-2024'!$A$44:$A$79,0)),"",1)</f>
        <v/>
      </c>
      <c r="I102" s="151" t="str">
        <f>IF(ISNA(MATCH($A102,'Curriculum 2023-2024'!$F$44:$F$79,0)),"",1)</f>
        <v/>
      </c>
      <c r="J102" s="151" t="str">
        <f>IF(ISNA(MATCH($A102,'Curriculum 2023-2024'!$K$44:$K$79,0)),"",1)</f>
        <v/>
      </c>
      <c r="K102" s="151" t="str">
        <f>IF(ISNA(MATCH($A102,'Curriculum 2022-2023'!$A$84:$A$93,0)),"",1)</f>
        <v/>
      </c>
      <c r="L102" s="151" t="str">
        <f>IF(ISNA(MATCH($A102,'Curriculum 2023-2024'!$A$84:$K$93,0)),"",1)</f>
        <v/>
      </c>
      <c r="M102" s="153">
        <f t="shared" si="5"/>
        <v>0</v>
      </c>
      <c r="N102" s="153">
        <f t="shared" si="4"/>
        <v>0</v>
      </c>
    </row>
    <row r="103" spans="1:14" x14ac:dyDescent="0.25">
      <c r="A103" s="152">
        <v>202200108</v>
      </c>
      <c r="B103" s="153" t="s">
        <v>150</v>
      </c>
      <c r="C103" s="153">
        <v>5</v>
      </c>
      <c r="D103" s="154" t="s">
        <v>163</v>
      </c>
      <c r="E103" s="151" t="str">
        <f>IF(ISNA(MATCH($A103,'Curriculum 2023-2024'!$A$7:$A$39,0)),"",1)</f>
        <v/>
      </c>
      <c r="F103" s="151" t="str">
        <f>IF(ISNA(MATCH($A103,'Curriculum 2023-2024'!$F$7:$F$39,0)),"",1)</f>
        <v/>
      </c>
      <c r="G103" s="151" t="str">
        <f>IF(ISNA(MATCH(A103,'Curriculum 2023-2024'!$K$7:$K$39,0)),"",1)</f>
        <v/>
      </c>
      <c r="H103" s="151" t="str">
        <f>IF(ISNA(MATCH($A103,'Curriculum 2023-2024'!$A$44:$A$79,0)),"",1)</f>
        <v/>
      </c>
      <c r="I103" s="151" t="str">
        <f>IF(ISNA(MATCH($A103,'Curriculum 2023-2024'!$F$44:$F$79,0)),"",1)</f>
        <v/>
      </c>
      <c r="J103" s="151" t="str">
        <f>IF(ISNA(MATCH($A103,'Curriculum 2023-2024'!$K$44:$K$79,0)),"",1)</f>
        <v/>
      </c>
      <c r="K103" s="151" t="str">
        <f>IF(ISNA(MATCH($A103,'Curriculum 2022-2023'!$A$84:$A$93,0)),"",1)</f>
        <v/>
      </c>
      <c r="L103" s="151" t="str">
        <f>IF(ISNA(MATCH($A103,'Curriculum 2023-2024'!$A$84:$K$93,0)),"",1)</f>
        <v/>
      </c>
      <c r="M103" s="153">
        <f t="shared" si="5"/>
        <v>0</v>
      </c>
      <c r="N103" s="153">
        <f t="shared" si="4"/>
        <v>0</v>
      </c>
    </row>
    <row r="104" spans="1:14" x14ac:dyDescent="0.25">
      <c r="A104" s="151">
        <v>201700025</v>
      </c>
      <c r="B104" s="153" t="s">
        <v>123</v>
      </c>
      <c r="C104" s="153">
        <v>5</v>
      </c>
      <c r="D104" s="155" t="s">
        <v>163</v>
      </c>
      <c r="E104" s="151" t="str">
        <f>IF(ISNA(MATCH($A104,'Curriculum 2023-2024'!$A$7:$A$39,0)),"",1)</f>
        <v/>
      </c>
      <c r="F104" s="151" t="str">
        <f>IF(ISNA(MATCH($A104,'Curriculum 2023-2024'!$F$7:$F$39,0)),"",1)</f>
        <v/>
      </c>
      <c r="G104" s="151" t="str">
        <f>IF(ISNA(MATCH(A104,'Curriculum 2023-2024'!$K$7:$K$39,0)),"",1)</f>
        <v/>
      </c>
      <c r="H104" s="151" t="str">
        <f>IF(ISNA(MATCH($A104,'Curriculum 2023-2024'!$A$44:$A$79,0)),"",1)</f>
        <v/>
      </c>
      <c r="I104" s="151" t="str">
        <f>IF(ISNA(MATCH($A104,'Curriculum 2023-2024'!$F$44:$F$79,0)),"",1)</f>
        <v/>
      </c>
      <c r="J104" s="151" t="str">
        <f>IF(ISNA(MATCH($A104,'Curriculum 2023-2024'!$K$44:$K$79,0)),"",1)</f>
        <v/>
      </c>
      <c r="K104" s="151">
        <f>IF(ISNA(MATCH($A104,'Curriculum 2022-2023'!$A$84:$A$93,0)),"",1)</f>
        <v>1</v>
      </c>
      <c r="L104" s="151" t="str">
        <f>IF(ISNA(MATCH($A104,'Curriculum 2023-2024'!$A$84:$K$93,0)),"",1)</f>
        <v/>
      </c>
      <c r="M104" s="153">
        <f t="shared" si="5"/>
        <v>1</v>
      </c>
      <c r="N104" s="153">
        <f t="shared" si="4"/>
        <v>0</v>
      </c>
    </row>
    <row r="105" spans="1:14" x14ac:dyDescent="0.25">
      <c r="A105" s="152">
        <v>191155700</v>
      </c>
      <c r="B105" s="153" t="s">
        <v>30</v>
      </c>
      <c r="C105" s="153">
        <v>5</v>
      </c>
      <c r="D105" s="154" t="s">
        <v>161</v>
      </c>
      <c r="E105" s="151" t="str">
        <f>IF(ISNA(MATCH($A105,'Curriculum 2023-2024'!$A$7:$A$39,0)),"",1)</f>
        <v/>
      </c>
      <c r="F105" s="151" t="str">
        <f>IF(ISNA(MATCH($A105,'Curriculum 2023-2024'!$F$7:$F$39,0)),"",1)</f>
        <v/>
      </c>
      <c r="G105" s="151" t="str">
        <f>IF(ISNA(MATCH(A105,'Curriculum 2023-2024'!$K$7:$K$39,0)),"",1)</f>
        <v/>
      </c>
      <c r="H105" s="151">
        <f>IF(ISNA(MATCH($A105,'Curriculum 2023-2024'!$A$44:$A$79,0)),"",1)</f>
        <v>1</v>
      </c>
      <c r="I105" s="151" t="str">
        <f>IF(ISNA(MATCH($A105,'Curriculum 2023-2024'!$F$44:$F$79,0)),"",1)</f>
        <v/>
      </c>
      <c r="J105" s="151">
        <f>IF(ISNA(MATCH($A105,'Curriculum 2023-2024'!$K$44:$K$79,0)),"",1)</f>
        <v>1</v>
      </c>
      <c r="K105" s="151" t="str">
        <f>IF(ISNA(MATCH($A105,'Curriculum 2022-2023'!$A$84:$A$93,0)),"",1)</f>
        <v/>
      </c>
      <c r="L105" s="151" t="str">
        <f>IF(ISNA(MATCH($A105,'Curriculum 2023-2024'!$A$84:$K$93,0)),"",1)</f>
        <v/>
      </c>
      <c r="M105" s="153">
        <f t="shared" si="5"/>
        <v>2</v>
      </c>
      <c r="N105" s="153">
        <f t="shared" si="4"/>
        <v>0</v>
      </c>
    </row>
    <row r="106" spans="1:14" x14ac:dyDescent="0.25">
      <c r="A106" s="151">
        <v>192850840</v>
      </c>
      <c r="B106" s="153" t="s">
        <v>124</v>
      </c>
      <c r="C106" s="153">
        <v>5</v>
      </c>
      <c r="D106" s="155" t="s">
        <v>163</v>
      </c>
      <c r="E106" s="151" t="str">
        <f>IF(ISNA(MATCH($A106,'Curriculum 2023-2024'!$A$7:$A$39,0)),"",1)</f>
        <v/>
      </c>
      <c r="F106" s="151" t="str">
        <f>IF(ISNA(MATCH($A106,'Curriculum 2023-2024'!$F$7:$F$39,0)),"",1)</f>
        <v/>
      </c>
      <c r="G106" s="151" t="str">
        <f>IF(ISNA(MATCH(A106,'Curriculum 2023-2024'!$K$7:$K$39,0)),"",1)</f>
        <v/>
      </c>
      <c r="H106" s="151" t="str">
        <f>IF(ISNA(MATCH($A106,'Curriculum 2023-2024'!$A$44:$A$79,0)),"",1)</f>
        <v/>
      </c>
      <c r="I106" s="151" t="str">
        <f>IF(ISNA(MATCH($A106,'Curriculum 2023-2024'!$F$44:$F$79,0)),"",1)</f>
        <v/>
      </c>
      <c r="J106" s="151" t="str">
        <f>IF(ISNA(MATCH($A106,'Curriculum 2023-2024'!$K$44:$K$79,0)),"",1)</f>
        <v/>
      </c>
      <c r="K106" s="151">
        <f>IF(ISNA(MATCH($A106,'Curriculum 2022-2023'!$A$84:$A$93,0)),"",1)</f>
        <v>1</v>
      </c>
      <c r="L106" s="151" t="str">
        <f>IF(ISNA(MATCH($A106,'Curriculum 2023-2024'!$A$84:$K$93,0)),"",1)</f>
        <v/>
      </c>
      <c r="M106" s="153">
        <f t="shared" si="5"/>
        <v>1</v>
      </c>
      <c r="N106" s="153">
        <f t="shared" si="4"/>
        <v>0</v>
      </c>
    </row>
    <row r="107" spans="1:14" x14ac:dyDescent="0.25">
      <c r="A107" s="156">
        <v>191530881</v>
      </c>
      <c r="B107" s="153" t="s">
        <v>81</v>
      </c>
      <c r="C107" s="153">
        <v>5</v>
      </c>
      <c r="D107" s="154" t="s">
        <v>163</v>
      </c>
      <c r="E107" s="151" t="str">
        <f>IF(ISNA(MATCH($A107,'Curriculum 2023-2024'!$A$7:$A$39,0)),"",1)</f>
        <v/>
      </c>
      <c r="F107" s="151">
        <f>IF(ISNA(MATCH($A107,'Curriculum 2023-2024'!$F$7:$F$39,0)),"",1)</f>
        <v>1</v>
      </c>
      <c r="G107" s="151" t="str">
        <f>IF(ISNA(MATCH(A107,'Curriculum 2023-2024'!$K$7:$K$39,0)),"",1)</f>
        <v/>
      </c>
      <c r="H107" s="151" t="str">
        <f>IF(ISNA(MATCH($A107,'Curriculum 2023-2024'!$A$44:$A$79,0)),"",1)</f>
        <v/>
      </c>
      <c r="I107" s="151" t="str">
        <f>IF(ISNA(MATCH($A107,'Curriculum 2023-2024'!$F$44:$F$79,0)),"",1)</f>
        <v/>
      </c>
      <c r="J107" s="151" t="str">
        <f>IF(ISNA(MATCH($A107,'Curriculum 2023-2024'!$K$44:$K$79,0)),"",1)</f>
        <v/>
      </c>
      <c r="K107" s="151" t="str">
        <f>IF(ISNA(MATCH($A107,'Curriculum 2022-2023'!$A$84:$A$93,0)),"",1)</f>
        <v/>
      </c>
      <c r="L107" s="151" t="str">
        <f>IF(ISNA(MATCH($A107,'Curriculum 2023-2024'!$A$84:$K$93,0)),"",1)</f>
        <v/>
      </c>
      <c r="M107" s="153">
        <f t="shared" si="5"/>
        <v>1</v>
      </c>
      <c r="N107" s="153">
        <f t="shared" si="4"/>
        <v>0</v>
      </c>
    </row>
    <row r="108" spans="1:14" x14ac:dyDescent="0.25">
      <c r="A108" s="152">
        <v>191531830</v>
      </c>
      <c r="B108" s="153" t="s">
        <v>82</v>
      </c>
      <c r="C108" s="153">
        <v>5</v>
      </c>
      <c r="D108" s="154" t="s">
        <v>164</v>
      </c>
      <c r="E108" s="151" t="str">
        <f>IF(ISNA(MATCH($A108,'Curriculum 2023-2024'!$A$7:$A$39,0)),"",1)</f>
        <v/>
      </c>
      <c r="F108" s="151">
        <f>IF(ISNA(MATCH($A108,'Curriculum 2023-2024'!$F$7:$F$39,0)),"",1)</f>
        <v>1</v>
      </c>
      <c r="G108" s="151" t="str">
        <f>IF(ISNA(MATCH(A108,'Curriculum 2023-2024'!$K$7:$K$39,0)),"",1)</f>
        <v/>
      </c>
      <c r="H108" s="151" t="str">
        <f>IF(ISNA(MATCH($A108,'Curriculum 2023-2024'!$A$44:$A$79,0)),"",1)</f>
        <v/>
      </c>
      <c r="I108" s="151">
        <f>IF(ISNA(MATCH($A108,'Curriculum 2023-2024'!$F$44:$F$79,0)),"",1)</f>
        <v>1</v>
      </c>
      <c r="J108" s="151" t="str">
        <f>IF(ISNA(MATCH($A108,'Curriculum 2023-2024'!$K$44:$K$79,0)),"",1)</f>
        <v/>
      </c>
      <c r="K108" s="151" t="str">
        <f>IF(ISNA(MATCH($A108,'Curriculum 2022-2023'!$A$84:$A$93,0)),"",1)</f>
        <v/>
      </c>
      <c r="L108" s="151" t="str">
        <f>IF(ISNA(MATCH($A108,'Curriculum 2023-2024'!$A$84:$K$93,0)),"",1)</f>
        <v/>
      </c>
      <c r="M108" s="153">
        <f t="shared" si="5"/>
        <v>2</v>
      </c>
      <c r="N108" s="153">
        <f t="shared" si="4"/>
        <v>0</v>
      </c>
    </row>
    <row r="109" spans="1:14" x14ac:dyDescent="0.25">
      <c r="A109" s="151">
        <v>202000037</v>
      </c>
      <c r="B109" s="153" t="s">
        <v>31</v>
      </c>
      <c r="C109" s="153">
        <v>5</v>
      </c>
      <c r="D109" s="155" t="s">
        <v>161</v>
      </c>
      <c r="E109" s="151" t="str">
        <f>IF(ISNA(MATCH($A109,'Curriculum 2023-2024'!$A$7:$A$39,0)),"",1)</f>
        <v/>
      </c>
      <c r="F109" s="151" t="str">
        <f>IF(ISNA(MATCH($A109,'Curriculum 2023-2024'!$F$7:$F$39,0)),"",1)</f>
        <v/>
      </c>
      <c r="G109" s="151" t="str">
        <f>IF(ISNA(MATCH(A109,'Curriculum 2023-2024'!$K$7:$K$39,0)),"",1)</f>
        <v/>
      </c>
      <c r="H109" s="151">
        <f>IF(ISNA(MATCH($A109,'Curriculum 2023-2024'!$A$44:$A$79,0)),"",1)</f>
        <v>1</v>
      </c>
      <c r="I109" s="151">
        <f>IF(ISNA(MATCH($A109,'Curriculum 2023-2024'!$F$44:$F$79,0)),"",1)</f>
        <v>1</v>
      </c>
      <c r="J109" s="151" t="str">
        <f>IF(ISNA(MATCH($A109,'Curriculum 2023-2024'!$K$44:$K$79,0)),"",1)</f>
        <v/>
      </c>
      <c r="K109" s="151" t="str">
        <f>IF(ISNA(MATCH($A109,'Curriculum 2022-2023'!$A$84:$A$93,0)),"",1)</f>
        <v/>
      </c>
      <c r="L109" s="151" t="str">
        <f>IF(ISNA(MATCH($A109,'Curriculum 2023-2024'!$A$84:$K$93,0)),"",1)</f>
        <v/>
      </c>
      <c r="M109" s="153">
        <f t="shared" si="5"/>
        <v>2</v>
      </c>
      <c r="N109" s="153">
        <f t="shared" si="4"/>
        <v>0</v>
      </c>
    </row>
    <row r="110" spans="1:14" x14ac:dyDescent="0.25">
      <c r="A110" s="151">
        <v>201300039</v>
      </c>
      <c r="B110" s="153" t="s">
        <v>57</v>
      </c>
      <c r="C110" s="153">
        <v>5</v>
      </c>
      <c r="D110" s="154" t="s">
        <v>163</v>
      </c>
      <c r="E110" s="151">
        <f>IF(ISNA(MATCH($A110,'Curriculum 2023-2024'!$A$7:$A$39,0)),"",1)</f>
        <v>1</v>
      </c>
      <c r="F110" s="151" t="str">
        <f>IF(ISNA(MATCH($A110,'Curriculum 2023-2024'!$F$7:$F$39,0)),"",1)</f>
        <v/>
      </c>
      <c r="G110" s="151">
        <f>IF(ISNA(MATCH(A110,'Curriculum 2023-2024'!$K$7:$K$39,0)),"",1)</f>
        <v>1</v>
      </c>
      <c r="H110" s="151">
        <f>IF(ISNA(MATCH($A110,'Curriculum 2023-2024'!$A$44:$A$79,0)),"",1)</f>
        <v>1</v>
      </c>
      <c r="I110" s="151">
        <f>IF(ISNA(MATCH($A110,'Curriculum 2023-2024'!$F$44:$F$79,0)),"",1)</f>
        <v>1</v>
      </c>
      <c r="J110" s="151" t="str">
        <f>IF(ISNA(MATCH($A110,'Curriculum 2023-2024'!$K$44:$K$79,0)),"",1)</f>
        <v/>
      </c>
      <c r="K110" s="151" t="str">
        <f>IF(ISNA(MATCH($A110,'Curriculum 2022-2023'!$A$84:$A$93,0)),"",1)</f>
        <v/>
      </c>
      <c r="L110" s="151" t="str">
        <f>IF(ISNA(MATCH($A110,'Curriculum 2023-2024'!$A$84:$K$93,0)),"",1)</f>
        <v/>
      </c>
      <c r="M110" s="153">
        <f t="shared" si="5"/>
        <v>4</v>
      </c>
      <c r="N110" s="153">
        <f t="shared" si="4"/>
        <v>0</v>
      </c>
    </row>
    <row r="111" spans="1:14" x14ac:dyDescent="0.25">
      <c r="A111" s="152">
        <v>202100082</v>
      </c>
      <c r="B111" s="153" t="s">
        <v>176</v>
      </c>
      <c r="C111" s="153">
        <v>5</v>
      </c>
      <c r="D111" s="154" t="s">
        <v>177</v>
      </c>
      <c r="E111" s="151" t="str">
        <f>IF(ISNA(MATCH($A111,'Curriculum 2023-2024'!$A$7:$A$39,0)),"",1)</f>
        <v/>
      </c>
      <c r="F111" s="151">
        <f>IF(ISNA(MATCH($A111,'Curriculum 2023-2024'!$F$7:$F$39,0)),"",1)</f>
        <v>1</v>
      </c>
      <c r="G111" s="151" t="str">
        <f>IF(ISNA(MATCH(A111,'Curriculum 2023-2024'!$K$7:$K$39,0)),"",1)</f>
        <v/>
      </c>
      <c r="H111" s="151" t="str">
        <f>IF(ISNA(MATCH($A111,'Curriculum 2023-2024'!$A$44:$A$79,0)),"",1)</f>
        <v/>
      </c>
      <c r="I111" s="151" t="str">
        <f>IF(ISNA(MATCH($A111,'Curriculum 2023-2024'!$F$44:$F$79,0)),"",1)</f>
        <v/>
      </c>
      <c r="J111" s="151" t="str">
        <f>IF(ISNA(MATCH($A111,'Curriculum 2023-2024'!$K$44:$K$79,0)),"",1)</f>
        <v/>
      </c>
      <c r="K111" s="151">
        <f>IF(ISNA(MATCH($A111,'Curriculum 2022-2023'!$A$84:$A$93,0)),"",1)</f>
        <v>1</v>
      </c>
      <c r="L111" s="151" t="str">
        <f>IF(ISNA(MATCH($A111,'Curriculum 2023-2024'!$A$84:$K$93,0)),"",1)</f>
        <v/>
      </c>
      <c r="M111" s="153">
        <f t="shared" si="5"/>
        <v>2</v>
      </c>
      <c r="N111" s="153">
        <f t="shared" si="4"/>
        <v>0</v>
      </c>
    </row>
    <row r="112" spans="1:14" x14ac:dyDescent="0.25">
      <c r="A112" s="151">
        <v>191155710</v>
      </c>
      <c r="B112" s="153" t="s">
        <v>38</v>
      </c>
      <c r="C112" s="153">
        <v>5</v>
      </c>
      <c r="D112" s="155" t="s">
        <v>163</v>
      </c>
      <c r="E112" s="151" t="str">
        <f>IF(ISNA(MATCH($A112,'Curriculum 2023-2024'!$A$7:$A$39,0)),"",1)</f>
        <v/>
      </c>
      <c r="F112" s="151" t="str">
        <f>IF(ISNA(MATCH($A112,'Curriculum 2023-2024'!$F$7:$F$39,0)),"",1)</f>
        <v/>
      </c>
      <c r="G112" s="151" t="str">
        <f>IF(ISNA(MATCH(A112,'Curriculum 2023-2024'!$K$7:$K$39,0)),"",1)</f>
        <v/>
      </c>
      <c r="H112" s="151">
        <f>IF(ISNA(MATCH($A112,'Curriculum 2023-2024'!$A$44:$A$79,0)),"",1)</f>
        <v>1</v>
      </c>
      <c r="I112" s="151">
        <f>IF(ISNA(MATCH($A112,'Curriculum 2023-2024'!$F$44:$F$79,0)),"",1)</f>
        <v>1</v>
      </c>
      <c r="J112" s="151" t="str">
        <f>IF(ISNA(MATCH($A112,'Curriculum 2023-2024'!$K$44:$K$79,0)),"",1)</f>
        <v/>
      </c>
      <c r="K112" s="151" t="str">
        <f>IF(ISNA(MATCH($A112,'Curriculum 2022-2023'!$A$84:$A$93,0)),"",1)</f>
        <v/>
      </c>
      <c r="L112" s="151" t="str">
        <f>IF(ISNA(MATCH($A112,'Curriculum 2023-2024'!$A$84:$K$93,0)),"",1)</f>
        <v/>
      </c>
      <c r="M112" s="153">
        <f t="shared" si="5"/>
        <v>2</v>
      </c>
      <c r="N112" s="153">
        <f t="shared" si="4"/>
        <v>0</v>
      </c>
    </row>
    <row r="113" spans="1:14" x14ac:dyDescent="0.25">
      <c r="A113" s="151">
        <v>202200111</v>
      </c>
      <c r="B113" s="153" t="s">
        <v>94</v>
      </c>
      <c r="C113" s="153">
        <v>5</v>
      </c>
      <c r="D113" s="155" t="s">
        <v>164</v>
      </c>
      <c r="E113" s="151" t="str">
        <f>IF(ISNA(MATCH($A113,'Curriculum 2023-2024'!$A$7:$A$39,0)),"",1)</f>
        <v/>
      </c>
      <c r="F113" s="151" t="str">
        <f>IF(ISNA(MATCH($A113,'Curriculum 2023-2024'!$F$7:$F$39,0)),"",1)</f>
        <v/>
      </c>
      <c r="G113" s="151" t="str">
        <f>IF(ISNA(MATCH(A113,'Curriculum 2023-2024'!$K$7:$K$39,0)),"",1)</f>
        <v/>
      </c>
      <c r="H113" s="151">
        <f>IF(ISNA(MATCH($A113,'Curriculum 2023-2024'!$A$44:$A$79,0)),"",1)</f>
        <v>1</v>
      </c>
      <c r="I113" s="151" t="str">
        <f>IF(ISNA(MATCH($A113,'Curriculum 2023-2024'!$F$44:$F$79,0)),"",1)</f>
        <v/>
      </c>
      <c r="J113" s="151">
        <f>IF(ISNA(MATCH($A113,'Curriculum 2023-2024'!$K$44:$K$79,0)),"",1)</f>
        <v>1</v>
      </c>
      <c r="K113" s="151" t="str">
        <f>IF(ISNA(MATCH($A113,'Curriculum 2022-2023'!$A$84:$A$93,0)),"",1)</f>
        <v/>
      </c>
      <c r="L113" s="151" t="str">
        <f>IF(ISNA(MATCH($A113,'Curriculum 2023-2024'!$A$84:$K$93,0)),"",1)</f>
        <v/>
      </c>
      <c r="M113" s="153">
        <f t="shared" si="5"/>
        <v>2</v>
      </c>
      <c r="N113" s="153">
        <f t="shared" si="4"/>
        <v>0</v>
      </c>
    </row>
    <row r="114" spans="1:14" x14ac:dyDescent="0.25">
      <c r="A114" s="152">
        <v>202200100</v>
      </c>
      <c r="B114" s="153" t="s">
        <v>70</v>
      </c>
      <c r="C114" s="153">
        <v>5</v>
      </c>
      <c r="D114" s="154" t="s">
        <v>161</v>
      </c>
      <c r="E114" s="151" t="str">
        <f>IF(ISNA(MATCH($A114,'Curriculum 2023-2024'!$A$7:$A$39,0)),"",1)</f>
        <v/>
      </c>
      <c r="F114" s="151">
        <f>IF(ISNA(MATCH($A114,'Curriculum 2023-2024'!$F$7:$F$39,0)),"",1)</f>
        <v>1</v>
      </c>
      <c r="G114" s="151" t="str">
        <f>IF(ISNA(MATCH(A114,'Curriculum 2023-2024'!$K$7:$K$39,0)),"",1)</f>
        <v/>
      </c>
      <c r="H114" s="151" t="str">
        <f>IF(ISNA(MATCH($A114,'Curriculum 2023-2024'!$A$44:$A$79,0)),"",1)</f>
        <v/>
      </c>
      <c r="I114" s="151">
        <f>IF(ISNA(MATCH($A114,'Curriculum 2023-2024'!$F$44:$F$79,0)),"",1)</f>
        <v>1</v>
      </c>
      <c r="J114" s="151">
        <f>IF(ISNA(MATCH($A114,'Curriculum 2023-2024'!$K$44:$K$79,0)),"",1)</f>
        <v>1</v>
      </c>
      <c r="K114" s="151" t="str">
        <f>IF(ISNA(MATCH($A114,'Curriculum 2022-2023'!$A$84:$A$93,0)),"",1)</f>
        <v/>
      </c>
      <c r="L114" s="151" t="str">
        <f>IF(ISNA(MATCH($A114,'Curriculum 2023-2024'!$A$84:$K$93,0)),"",1)</f>
        <v/>
      </c>
      <c r="M114" s="153">
        <f t="shared" si="5"/>
        <v>3</v>
      </c>
      <c r="N114" s="153">
        <f t="shared" si="4"/>
        <v>0</v>
      </c>
    </row>
    <row r="115" spans="1:14" x14ac:dyDescent="0.25">
      <c r="A115" s="151">
        <v>202100082</v>
      </c>
      <c r="B115" s="153" t="s">
        <v>152</v>
      </c>
      <c r="C115" s="153">
        <v>5</v>
      </c>
      <c r="D115" s="155" t="s">
        <v>177</v>
      </c>
      <c r="E115" s="151" t="str">
        <f>IF(ISNA(MATCH($A115,'Curriculum 2023-2024'!$A$7:$A$39,0)),"",1)</f>
        <v/>
      </c>
      <c r="F115" s="151">
        <f>IF(ISNA(MATCH($A115,'Curriculum 2023-2024'!$F$7:$F$39,0)),"",1)</f>
        <v>1</v>
      </c>
      <c r="G115" s="151" t="str">
        <f>IF(ISNA(MATCH(A115,'Curriculum 2023-2024'!$K$7:$K$39,0)),"",1)</f>
        <v/>
      </c>
      <c r="H115" s="151" t="str">
        <f>IF(ISNA(MATCH($A115,'Curriculum 2023-2024'!$A$44:$A$79,0)),"",1)</f>
        <v/>
      </c>
      <c r="I115" s="151" t="str">
        <f>IF(ISNA(MATCH($A115,'Curriculum 2023-2024'!$F$44:$F$79,0)),"",1)</f>
        <v/>
      </c>
      <c r="J115" s="151" t="str">
        <f>IF(ISNA(MATCH($A115,'Curriculum 2023-2024'!$K$44:$K$79,0)),"",1)</f>
        <v/>
      </c>
      <c r="K115" s="151">
        <f>IF(ISNA(MATCH($A115,'Curriculum 2022-2023'!$A$84:$A$93,0)),"",1)</f>
        <v>1</v>
      </c>
      <c r="L115" s="151" t="str">
        <f>IF(ISNA(MATCH($A115,'Curriculum 2023-2024'!$A$84:$K$93,0)),"",1)</f>
        <v/>
      </c>
      <c r="M115" s="153">
        <f t="shared" si="5"/>
        <v>2</v>
      </c>
      <c r="N115" s="153">
        <f t="shared" si="4"/>
        <v>0</v>
      </c>
    </row>
    <row r="116" spans="1:14" x14ac:dyDescent="0.25">
      <c r="A116" s="151">
        <v>201600101</v>
      </c>
      <c r="B116" s="153" t="s">
        <v>39</v>
      </c>
      <c r="C116" s="153">
        <v>5</v>
      </c>
      <c r="D116" s="155" t="s">
        <v>163</v>
      </c>
      <c r="E116" s="151" t="str">
        <f>IF(ISNA(MATCH($A116,'Curriculum 2023-2024'!$A$7:$A$39,0)),"",1)</f>
        <v/>
      </c>
      <c r="F116" s="151" t="str">
        <f>IF(ISNA(MATCH($A116,'Curriculum 2023-2024'!$F$7:$F$39,0)),"",1)</f>
        <v/>
      </c>
      <c r="G116" s="151" t="str">
        <f>IF(ISNA(MATCH(A116,'Curriculum 2023-2024'!$K$7:$K$39,0)),"",1)</f>
        <v/>
      </c>
      <c r="H116" s="151">
        <f>IF(ISNA(MATCH($A116,'Curriculum 2023-2024'!$A$44:$A$79,0)),"",1)</f>
        <v>1</v>
      </c>
      <c r="I116" s="151" t="str">
        <f>IF(ISNA(MATCH($A116,'Curriculum 2023-2024'!$F$44:$F$79,0)),"",1)</f>
        <v/>
      </c>
      <c r="J116" s="151" t="str">
        <f>IF(ISNA(MATCH($A116,'Curriculum 2023-2024'!$K$44:$K$79,0)),"",1)</f>
        <v/>
      </c>
      <c r="K116" s="151" t="str">
        <f>IF(ISNA(MATCH($A116,'Curriculum 2022-2023'!$A$84:$A$93,0)),"",1)</f>
        <v/>
      </c>
      <c r="L116" s="151" t="str">
        <f>IF(ISNA(MATCH($A116,'Curriculum 2023-2024'!$A$84:$K$93,0)),"",1)</f>
        <v/>
      </c>
      <c r="M116" s="153">
        <f t="shared" si="5"/>
        <v>1</v>
      </c>
      <c r="N116" s="153">
        <f t="shared" si="4"/>
        <v>0</v>
      </c>
    </row>
    <row r="117" spans="1:14" x14ac:dyDescent="0.25">
      <c r="A117" s="152">
        <v>201600327</v>
      </c>
      <c r="B117" s="153" t="s">
        <v>106</v>
      </c>
      <c r="C117" s="153">
        <v>5</v>
      </c>
      <c r="D117" s="154" t="s">
        <v>164</v>
      </c>
      <c r="E117" s="151" t="str">
        <f>IF(ISNA(MATCH($A117,'Curriculum 2023-2024'!$A$7:$A$39,0)),"",1)</f>
        <v/>
      </c>
      <c r="F117" s="151" t="str">
        <f>IF(ISNA(MATCH($A117,'Curriculum 2023-2024'!$F$7:$F$39,0)),"",1)</f>
        <v/>
      </c>
      <c r="G117" s="151" t="str">
        <f>IF(ISNA(MATCH(A117,'Curriculum 2023-2024'!$K$7:$K$39,0)),"",1)</f>
        <v/>
      </c>
      <c r="H117" s="151" t="str">
        <f>IF(ISNA(MATCH($A117,'Curriculum 2023-2024'!$A$44:$A$79,0)),"",1)</f>
        <v/>
      </c>
      <c r="I117" s="151" t="str">
        <f>IF(ISNA(MATCH($A117,'Curriculum 2023-2024'!$F$44:$F$79,0)),"",1)</f>
        <v/>
      </c>
      <c r="J117" s="151">
        <f>IF(ISNA(MATCH($A117,'Curriculum 2023-2024'!$K$44:$K$79,0)),"",1)</f>
        <v>1</v>
      </c>
      <c r="K117" s="151" t="str">
        <f>IF(ISNA(MATCH($A117,'Curriculum 2022-2023'!$A$84:$A$93,0)),"",1)</f>
        <v/>
      </c>
      <c r="L117" s="151" t="str">
        <f>IF(ISNA(MATCH($A117,'Curriculum 2023-2024'!$A$84:$K$93,0)),"",1)</f>
        <v/>
      </c>
      <c r="M117" s="153">
        <f t="shared" si="5"/>
        <v>1</v>
      </c>
      <c r="N117" s="153">
        <f t="shared" si="4"/>
        <v>0</v>
      </c>
    </row>
    <row r="118" spans="1:14" x14ac:dyDescent="0.25">
      <c r="A118" s="152">
        <v>191141700</v>
      </c>
      <c r="B118" s="153" t="s">
        <v>28</v>
      </c>
      <c r="C118" s="153">
        <v>5</v>
      </c>
      <c r="D118" s="154" t="s">
        <v>161</v>
      </c>
      <c r="E118" s="151" t="str">
        <f>IF(ISNA(MATCH($A118,'Curriculum 2023-2024'!$A$7:$A$39,0)),"",1)</f>
        <v/>
      </c>
      <c r="F118" s="151" t="str">
        <f>IF(ISNA(MATCH($A118,'Curriculum 2023-2024'!$F$7:$F$39,0)),"",1)</f>
        <v/>
      </c>
      <c r="G118" s="151">
        <f>IF(ISNA(MATCH(A118,'Curriculum 2023-2024'!$K$7:$K$39,0)),"",1)</f>
        <v>1</v>
      </c>
      <c r="H118" s="151">
        <f>IF(ISNA(MATCH($A118,'Curriculum 2023-2024'!$A$44:$A$79,0)),"",1)</f>
        <v>1</v>
      </c>
      <c r="I118" s="151" t="str">
        <f>IF(ISNA(MATCH($A118,'Curriculum 2023-2024'!$F$44:$F$79,0)),"",1)</f>
        <v/>
      </c>
      <c r="J118" s="151">
        <f>IF(ISNA(MATCH($A118,'Curriculum 2023-2024'!$K$44:$K$79,0)),"",1)</f>
        <v>1</v>
      </c>
      <c r="K118" s="151" t="str">
        <f>IF(ISNA(MATCH($A118,'Curriculum 2022-2023'!$A$84:$A$93,0)),"",1)</f>
        <v/>
      </c>
      <c r="L118" s="151" t="str">
        <f>IF(ISNA(MATCH($A118,'Curriculum 2023-2024'!$A$84:$K$93,0)),"",1)</f>
        <v/>
      </c>
      <c r="M118" s="153">
        <f t="shared" si="5"/>
        <v>3</v>
      </c>
      <c r="N118" s="153">
        <f t="shared" si="4"/>
        <v>0</v>
      </c>
    </row>
    <row r="119" spans="1:14" x14ac:dyDescent="0.25">
      <c r="A119" s="151">
        <v>191155730</v>
      </c>
      <c r="B119" s="153" t="s">
        <v>190</v>
      </c>
      <c r="C119" s="153">
        <v>5</v>
      </c>
      <c r="D119" s="155" t="s">
        <v>163</v>
      </c>
      <c r="E119" s="151" t="str">
        <f>IF(ISNA(MATCH($A119,'Curriculum 2023-2024'!$A$7:$A$39,0)),"",1)</f>
        <v/>
      </c>
      <c r="F119" s="151" t="str">
        <f>IF(ISNA(MATCH($A119,'Curriculum 2023-2024'!$F$7:$F$39,0)),"",1)</f>
        <v/>
      </c>
      <c r="G119" s="151" t="str">
        <f>IF(ISNA(MATCH(A119,'Curriculum 2023-2024'!$K$7:$K$39,0)),"",1)</f>
        <v/>
      </c>
      <c r="H119" s="151">
        <f>IF(ISNA(MATCH($A119,'Curriculum 2023-2024'!$A$44:$A$79,0)),"",1)</f>
        <v>1</v>
      </c>
      <c r="I119" s="151">
        <f>IF(ISNA(MATCH($A119,'Curriculum 2023-2024'!$F$44:$F$79,0)),"",1)</f>
        <v>1</v>
      </c>
      <c r="J119" s="151">
        <f>IF(ISNA(MATCH($A119,'Curriculum 2023-2024'!$K$44:$K$79,0)),"",1)</f>
        <v>1</v>
      </c>
      <c r="K119" s="151" t="str">
        <f>IF(ISNA(MATCH($A119,'Curriculum 2022-2023'!$A$84:$A$93,0)),"",1)</f>
        <v/>
      </c>
      <c r="L119" s="151" t="str">
        <f>IF(ISNA(MATCH($A119,'Curriculum 2023-2024'!$A$84:$K$93,0)),"",1)</f>
        <v/>
      </c>
      <c r="M119" s="153">
        <f t="shared" si="5"/>
        <v>3</v>
      </c>
      <c r="N119" s="153">
        <f t="shared" si="4"/>
        <v>0</v>
      </c>
    </row>
    <row r="120" spans="1:14" x14ac:dyDescent="0.25">
      <c r="A120" s="151">
        <v>201700218</v>
      </c>
      <c r="B120" s="153" t="s">
        <v>92</v>
      </c>
      <c r="C120" s="153">
        <v>5</v>
      </c>
      <c r="D120" s="155" t="s">
        <v>163</v>
      </c>
      <c r="E120" s="151" t="str">
        <f>IF(ISNA(MATCH($A120,'Curriculum 2023-2024'!$A$7:$A$39,0)),"",1)</f>
        <v/>
      </c>
      <c r="F120" s="151" t="str">
        <f>IF(ISNA(MATCH($A120,'Curriculum 2023-2024'!$F$7:$F$39,0)),"",1)</f>
        <v/>
      </c>
      <c r="G120" s="151">
        <f>IF(ISNA(MATCH(A120,'Curriculum 2023-2024'!$K$7:$K$39,0)),"",1)</f>
        <v>1</v>
      </c>
      <c r="H120" s="151" t="str">
        <f>IF(ISNA(MATCH($A120,'Curriculum 2023-2024'!$A$44:$A$79,0)),"",1)</f>
        <v/>
      </c>
      <c r="I120" s="151" t="str">
        <f>IF(ISNA(MATCH($A120,'Curriculum 2023-2024'!$F$44:$F$79,0)),"",1)</f>
        <v/>
      </c>
      <c r="J120" s="151" t="str">
        <f>IF(ISNA(MATCH($A120,'Curriculum 2023-2024'!$K$44:$K$79,0)),"",1)</f>
        <v/>
      </c>
      <c r="K120" s="151" t="str">
        <f>IF(ISNA(MATCH($A120,'Curriculum 2022-2023'!$A$84:$A$93,0)),"",1)</f>
        <v/>
      </c>
      <c r="L120" s="151" t="str">
        <f>IF(ISNA(MATCH($A120,'Curriculum 2023-2024'!$A$84:$K$93,0)),"",1)</f>
        <v/>
      </c>
      <c r="M120" s="153">
        <f t="shared" si="5"/>
        <v>1</v>
      </c>
      <c r="N120" s="153">
        <f t="shared" si="4"/>
        <v>0</v>
      </c>
    </row>
    <row r="121" spans="1:14" x14ac:dyDescent="0.25">
      <c r="A121" s="151">
        <v>201900098</v>
      </c>
      <c r="B121" s="153" t="s">
        <v>40</v>
      </c>
      <c r="C121" s="153">
        <v>5</v>
      </c>
      <c r="D121" s="155" t="s">
        <v>164</v>
      </c>
      <c r="E121" s="151" t="str">
        <f>IF(ISNA(MATCH($A121,'Curriculum 2023-2024'!$A$7:$A$39,0)),"",1)</f>
        <v/>
      </c>
      <c r="F121" s="151" t="str">
        <f>IF(ISNA(MATCH($A121,'Curriculum 2023-2024'!$F$7:$F$39,0)),"",1)</f>
        <v/>
      </c>
      <c r="G121" s="151" t="str">
        <f>IF(ISNA(MATCH(A121,'Curriculum 2023-2024'!$K$7:$K$39,0)),"",1)</f>
        <v/>
      </c>
      <c r="H121" s="151">
        <f>IF(ISNA(MATCH($A121,'Curriculum 2023-2024'!$A$44:$A$79,0)),"",1)</f>
        <v>1</v>
      </c>
      <c r="I121" s="151" t="str">
        <f>IF(ISNA(MATCH($A121,'Curriculum 2023-2024'!$F$44:$F$79,0)),"",1)</f>
        <v/>
      </c>
      <c r="J121" s="151" t="str">
        <f>IF(ISNA(MATCH($A121,'Curriculum 2023-2024'!$K$44:$K$79,0)),"",1)</f>
        <v/>
      </c>
      <c r="K121" s="151" t="str">
        <f>IF(ISNA(MATCH($A121,'Curriculum 2022-2023'!$A$84:$A$93,0)),"",1)</f>
        <v/>
      </c>
      <c r="L121" s="151" t="str">
        <f>IF(ISNA(MATCH($A121,'Curriculum 2023-2024'!$A$84:$K$93,0)),"",1)</f>
        <v/>
      </c>
      <c r="M121" s="153">
        <f t="shared" si="5"/>
        <v>1</v>
      </c>
      <c r="N121" s="153">
        <f t="shared" si="4"/>
        <v>0</v>
      </c>
    </row>
    <row r="122" spans="1:14" x14ac:dyDescent="0.25">
      <c r="A122" s="151">
        <v>201000201</v>
      </c>
      <c r="B122" s="153" t="s">
        <v>125</v>
      </c>
      <c r="C122" s="153">
        <v>5</v>
      </c>
      <c r="D122" s="155" t="s">
        <v>164</v>
      </c>
      <c r="E122" s="151" t="str">
        <f>IF(ISNA(MATCH($A122,'Curriculum 2023-2024'!$A$7:$A$39,0)),"",1)</f>
        <v/>
      </c>
      <c r="F122" s="151" t="str">
        <f>IF(ISNA(MATCH($A122,'Curriculum 2023-2024'!$F$7:$F$39,0)),"",1)</f>
        <v/>
      </c>
      <c r="G122" s="151" t="str">
        <f>IF(ISNA(MATCH(A122,'Curriculum 2023-2024'!$K$7:$K$39,0)),"",1)</f>
        <v/>
      </c>
      <c r="H122" s="151" t="str">
        <f>IF(ISNA(MATCH($A122,'Curriculum 2023-2024'!$A$44:$A$79,0)),"",1)</f>
        <v/>
      </c>
      <c r="I122" s="151" t="str">
        <f>IF(ISNA(MATCH($A122,'Curriculum 2023-2024'!$F$44:$F$79,0)),"",1)</f>
        <v/>
      </c>
      <c r="J122" s="151" t="str">
        <f>IF(ISNA(MATCH($A122,'Curriculum 2023-2024'!$K$44:$K$79,0)),"",1)</f>
        <v/>
      </c>
      <c r="K122" s="151">
        <f>IF(ISNA(MATCH($A122,'Curriculum 2022-2023'!$A$84:$A$93,0)),"",1)</f>
        <v>1</v>
      </c>
      <c r="L122" s="151" t="str">
        <f>IF(ISNA(MATCH($A122,'Curriculum 2023-2024'!$A$84:$K$93,0)),"",1)</f>
        <v/>
      </c>
      <c r="M122" s="153">
        <f t="shared" si="5"/>
        <v>1</v>
      </c>
      <c r="N122" s="153">
        <f t="shared" si="4"/>
        <v>0</v>
      </c>
    </row>
    <row r="123" spans="1:14" x14ac:dyDescent="0.25">
      <c r="A123" s="151">
        <v>191820120</v>
      </c>
      <c r="B123" s="153" t="s">
        <v>98</v>
      </c>
      <c r="C123" s="153">
        <v>5</v>
      </c>
      <c r="D123" s="155" t="s">
        <v>164</v>
      </c>
      <c r="E123" s="151" t="str">
        <f>IF(ISNA(MATCH($A123,'Curriculum 2023-2024'!$A$7:$A$39,0)),"",1)</f>
        <v/>
      </c>
      <c r="F123" s="151" t="str">
        <f>IF(ISNA(MATCH($A123,'Curriculum 2023-2024'!$F$7:$F$39,0)),"",1)</f>
        <v/>
      </c>
      <c r="G123" s="151" t="str">
        <f>IF(ISNA(MATCH(A123,'Curriculum 2023-2024'!$K$7:$K$39,0)),"",1)</f>
        <v/>
      </c>
      <c r="H123" s="151" t="str">
        <f>IF(ISNA(MATCH($A123,'Curriculum 2023-2024'!$A$44:$A$79,0)),"",1)</f>
        <v/>
      </c>
      <c r="I123" s="151">
        <f>IF(ISNA(MATCH($A123,'Curriculum 2023-2024'!$F$44:$F$79,0)),"",1)</f>
        <v>1</v>
      </c>
      <c r="J123" s="151" t="str">
        <f>IF(ISNA(MATCH($A123,'Curriculum 2023-2024'!$K$44:$K$79,0)),"",1)</f>
        <v/>
      </c>
      <c r="K123" s="151" t="str">
        <f>IF(ISNA(MATCH($A123,'Curriculum 2022-2023'!$A$84:$A$93,0)),"",1)</f>
        <v/>
      </c>
      <c r="L123" s="151" t="str">
        <f>IF(ISNA(MATCH($A123,'Curriculum 2023-2024'!$A$84:$K$93,0)),"",1)</f>
        <v/>
      </c>
      <c r="M123" s="153">
        <f t="shared" si="5"/>
        <v>1</v>
      </c>
      <c r="N123" s="153">
        <f t="shared" si="4"/>
        <v>0</v>
      </c>
    </row>
    <row r="124" spans="1:14" x14ac:dyDescent="0.25">
      <c r="A124" s="151">
        <v>201700024</v>
      </c>
      <c r="B124" s="153" t="s">
        <v>61</v>
      </c>
      <c r="C124" s="153">
        <v>5</v>
      </c>
      <c r="D124" s="155" t="s">
        <v>164</v>
      </c>
      <c r="E124" s="151">
        <f>IF(ISNA(MATCH($A124,'Curriculum 2023-2024'!$A$7:$A$39,0)),"",1)</f>
        <v>1</v>
      </c>
      <c r="F124" s="151" t="str">
        <f>IF(ISNA(MATCH($A124,'Curriculum 2023-2024'!$F$7:$F$39,0)),"",1)</f>
        <v/>
      </c>
      <c r="G124" s="151">
        <f>IF(ISNA(MATCH(A124,'Curriculum 2023-2024'!$K$7:$K$39,0)),"",1)</f>
        <v>1</v>
      </c>
      <c r="H124" s="151" t="str">
        <f>IF(ISNA(MATCH($A124,'Curriculum 2023-2024'!$A$44:$A$79,0)),"",1)</f>
        <v/>
      </c>
      <c r="I124" s="151" t="str">
        <f>IF(ISNA(MATCH($A124,'Curriculum 2023-2024'!$F$44:$F$79,0)),"",1)</f>
        <v/>
      </c>
      <c r="J124" s="151" t="str">
        <f>IF(ISNA(MATCH($A124,'Curriculum 2023-2024'!$K$44:$K$79,0)),"",1)</f>
        <v/>
      </c>
      <c r="K124" s="151" t="str">
        <f>IF(ISNA(MATCH($A124,'Curriculum 2022-2023'!$A$84:$A$93,0)),"",1)</f>
        <v/>
      </c>
      <c r="L124" s="151" t="str">
        <f>IF(ISNA(MATCH($A124,'Curriculum 2023-2024'!$A$84:$K$93,0)),"",1)</f>
        <v/>
      </c>
      <c r="M124" s="153">
        <f t="shared" si="5"/>
        <v>2</v>
      </c>
      <c r="N124" s="153">
        <f t="shared" si="4"/>
        <v>0</v>
      </c>
    </row>
  </sheetData>
  <autoFilter ref="A1:D1" xr:uid="{00000000-0009-0000-0000-00000B000000}">
    <sortState xmlns:xlrd2="http://schemas.microsoft.com/office/spreadsheetml/2017/richdata2" ref="A2:C3">
      <sortCondition ref="B1"/>
    </sortState>
  </autoFilter>
  <sortState xmlns:xlrd2="http://schemas.microsoft.com/office/spreadsheetml/2017/richdata2" ref="A2:L124">
    <sortCondition ref="B2:B124"/>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2:Z73"/>
  <sheetViews>
    <sheetView showGridLines="0" tabSelected="1" workbookViewId="0">
      <selection activeCell="C24" sqref="C24:K24"/>
    </sheetView>
  </sheetViews>
  <sheetFormatPr defaultColWidth="9.140625" defaultRowHeight="14.25" x14ac:dyDescent="0.25"/>
  <cols>
    <col min="1" max="1" width="11.5703125" style="20" customWidth="1"/>
    <col min="2" max="2" width="1.5703125" style="2" customWidth="1"/>
    <col min="3" max="3" width="9.140625" style="20"/>
    <col min="4" max="9" width="9.140625" style="2"/>
    <col min="10" max="10" width="9.140625" style="2" customWidth="1"/>
    <col min="11" max="11" width="11.140625" style="2" customWidth="1"/>
    <col min="12" max="12" width="1.5703125" style="2" customWidth="1"/>
    <col min="13" max="13" width="6.140625" style="2" customWidth="1"/>
    <col min="14" max="14" width="3.5703125" style="2" bestFit="1" customWidth="1"/>
    <col min="15" max="15" width="3.28515625" style="2" customWidth="1"/>
    <col min="16" max="17" width="9.140625" style="2"/>
    <col min="18" max="18" width="10" style="2" bestFit="1" customWidth="1"/>
    <col min="19" max="16384" width="9.140625" style="2"/>
  </cols>
  <sheetData>
    <row r="2" spans="1:26" ht="15.75" x14ac:dyDescent="0.25">
      <c r="E2" s="33" t="s">
        <v>17</v>
      </c>
      <c r="I2" s="19" t="s">
        <v>9</v>
      </c>
      <c r="J2" s="2" t="s">
        <v>10</v>
      </c>
    </row>
    <row r="3" spans="1:26" ht="15.75" x14ac:dyDescent="0.25">
      <c r="E3" s="33" t="s">
        <v>223</v>
      </c>
      <c r="I3" s="19" t="s">
        <v>20</v>
      </c>
      <c r="J3" s="2" t="s">
        <v>33</v>
      </c>
    </row>
    <row r="4" spans="1:26" ht="15" x14ac:dyDescent="0.25">
      <c r="I4" s="19" t="s">
        <v>11</v>
      </c>
      <c r="J4" s="2" t="s">
        <v>47</v>
      </c>
    </row>
    <row r="5" spans="1:26" ht="15" x14ac:dyDescent="0.25">
      <c r="D5" s="43" t="s">
        <v>45</v>
      </c>
      <c r="J5" s="42"/>
    </row>
    <row r="6" spans="1:26" ht="15" customHeight="1" x14ac:dyDescent="0.25">
      <c r="A6" s="251" t="s">
        <v>7</v>
      </c>
      <c r="B6" s="251"/>
      <c r="C6" s="251"/>
      <c r="D6" s="252"/>
      <c r="E6" s="253"/>
      <c r="F6" s="253"/>
      <c r="G6" s="253"/>
      <c r="H6" s="253"/>
      <c r="I6" s="253"/>
      <c r="J6" s="253"/>
      <c r="K6" s="253"/>
      <c r="L6" s="253"/>
      <c r="M6" s="253"/>
      <c r="N6" s="254"/>
    </row>
    <row r="7" spans="1:26" ht="5.0999999999999996" customHeight="1" x14ac:dyDescent="0.25">
      <c r="A7" s="37"/>
      <c r="B7" s="37"/>
      <c r="C7" s="37"/>
      <c r="D7" s="21"/>
      <c r="E7" s="21"/>
      <c r="F7" s="21"/>
      <c r="G7" s="21"/>
      <c r="H7" s="21"/>
      <c r="I7" s="21"/>
      <c r="J7" s="3"/>
      <c r="K7" s="3"/>
      <c r="L7" s="3"/>
      <c r="M7" s="3"/>
      <c r="N7" s="3"/>
    </row>
    <row r="8" spans="1:26" ht="15" customHeight="1" x14ac:dyDescent="0.25">
      <c r="A8" s="251" t="s">
        <v>8</v>
      </c>
      <c r="B8" s="251"/>
      <c r="C8" s="251"/>
      <c r="D8" s="252"/>
      <c r="E8" s="253"/>
      <c r="F8" s="253"/>
      <c r="G8" s="253"/>
      <c r="H8" s="253"/>
      <c r="I8" s="253"/>
      <c r="J8" s="253"/>
      <c r="K8" s="253"/>
      <c r="L8" s="253"/>
      <c r="M8" s="253"/>
      <c r="N8" s="254"/>
    </row>
    <row r="10" spans="1:26" x14ac:dyDescent="0.25">
      <c r="A10" s="5" t="s">
        <v>138</v>
      </c>
      <c r="B10" s="6"/>
      <c r="C10" s="14"/>
      <c r="D10" s="1"/>
      <c r="E10" s="1"/>
      <c r="F10" s="1"/>
      <c r="G10" s="1"/>
      <c r="H10" s="1"/>
      <c r="I10" s="1"/>
      <c r="J10" s="1"/>
      <c r="K10" s="1"/>
      <c r="L10" s="1"/>
    </row>
    <row r="11" spans="1:26" x14ac:dyDescent="0.25">
      <c r="A11" s="36" t="s">
        <v>23</v>
      </c>
    </row>
    <row r="12" spans="1:26" ht="9" customHeight="1" x14ac:dyDescent="0.25">
      <c r="A12" s="36"/>
    </row>
    <row r="13" spans="1:26" ht="15" x14ac:dyDescent="0.25">
      <c r="A13" s="7" t="s">
        <v>22</v>
      </c>
      <c r="B13" s="1"/>
      <c r="C13" s="8"/>
      <c r="D13" s="1"/>
      <c r="E13" s="1"/>
      <c r="F13" s="1"/>
      <c r="G13" s="1"/>
      <c r="H13" s="1"/>
      <c r="I13" s="1"/>
      <c r="J13" s="1"/>
      <c r="K13" s="1"/>
      <c r="L13" s="1"/>
      <c r="M13" s="255" t="s">
        <v>0</v>
      </c>
      <c r="N13" s="256"/>
      <c r="O13" s="1"/>
      <c r="P13" s="1"/>
      <c r="Q13" s="1"/>
      <c r="R13" s="1"/>
      <c r="S13" s="1"/>
    </row>
    <row r="14" spans="1:26" ht="15" customHeight="1" x14ac:dyDescent="0.25">
      <c r="A14" s="25" t="str">
        <f>IFERROR(INDEX('Courses-HTSM'!$B$2:$B$13,MATCH(C14,'Courses-HTSM'!$C$2:$C$13,0)),"")</f>
        <v/>
      </c>
      <c r="B14" s="1"/>
      <c r="C14" s="242"/>
      <c r="D14" s="243"/>
      <c r="E14" s="243"/>
      <c r="F14" s="243"/>
      <c r="G14" s="243"/>
      <c r="H14" s="243"/>
      <c r="I14" s="243"/>
      <c r="J14" s="243"/>
      <c r="K14" s="244"/>
      <c r="L14" s="8"/>
      <c r="M14" s="26" t="str">
        <f>IFERROR(INDEX('Courses-HTSM'!$D$2:$D$13,MATCH(C14,'Courses-HTSM'!$C$2:$C$13,0)),"")</f>
        <v/>
      </c>
      <c r="N14" s="27" t="s">
        <v>1</v>
      </c>
      <c r="O14" s="1"/>
      <c r="P14" s="157"/>
      <c r="Q14" s="157"/>
      <c r="R14" s="157"/>
      <c r="S14" s="157"/>
      <c r="T14" s="157"/>
      <c r="U14" s="157"/>
      <c r="V14" s="157"/>
      <c r="W14" s="157"/>
      <c r="X14" s="157"/>
      <c r="Y14" s="157"/>
      <c r="Z14" s="157"/>
    </row>
    <row r="15" spans="1:26" ht="15" customHeight="1" x14ac:dyDescent="0.25">
      <c r="A15" s="25" t="str">
        <f>IFERROR(INDEX('Courses-HTSM'!$B$2:$B$13,MATCH(C15,'Courses-HTSM'!$C$2:$C$13,0)),"")</f>
        <v/>
      </c>
      <c r="B15" s="1"/>
      <c r="C15" s="242"/>
      <c r="D15" s="243"/>
      <c r="E15" s="243"/>
      <c r="F15" s="243"/>
      <c r="G15" s="243"/>
      <c r="H15" s="243"/>
      <c r="I15" s="243"/>
      <c r="J15" s="243"/>
      <c r="K15" s="244"/>
      <c r="L15" s="8"/>
      <c r="M15" s="26" t="str">
        <f>IFERROR(INDEX('Courses-HTSM'!$D$2:$D$13,MATCH(C15,'Courses-HTSM'!$C$2:$C$13,0)),"")</f>
        <v/>
      </c>
      <c r="N15" s="27" t="s">
        <v>1</v>
      </c>
      <c r="O15" s="1"/>
      <c r="P15" s="157"/>
      <c r="Q15" s="157"/>
      <c r="R15" s="157"/>
      <c r="S15" s="157"/>
      <c r="T15" s="157"/>
      <c r="U15" s="157"/>
      <c r="V15" s="157"/>
      <c r="W15" s="157"/>
      <c r="X15" s="157"/>
      <c r="Y15" s="157"/>
      <c r="Z15" s="157"/>
    </row>
    <row r="16" spans="1:26" ht="15" customHeight="1" x14ac:dyDescent="0.25">
      <c r="A16" s="25" t="str">
        <f>IFERROR(INDEX('Courses-HTSM'!$B$2:$B$13,MATCH(C16,'Courses-HTSM'!$C$2:$C$13,0)),"")</f>
        <v/>
      </c>
      <c r="B16" s="1"/>
      <c r="C16" s="242"/>
      <c r="D16" s="243"/>
      <c r="E16" s="243"/>
      <c r="F16" s="243"/>
      <c r="G16" s="243"/>
      <c r="H16" s="243"/>
      <c r="I16" s="243"/>
      <c r="J16" s="243"/>
      <c r="K16" s="244"/>
      <c r="L16" s="8"/>
      <c r="M16" s="26" t="str">
        <f>IFERROR(INDEX('Courses-HTSM'!$D$2:$D$13,MATCH(C16,'Courses-HTSM'!$C$2:$C$13,0)),"")</f>
        <v/>
      </c>
      <c r="N16" s="27" t="s">
        <v>1</v>
      </c>
      <c r="O16" s="1"/>
      <c r="P16" s="157"/>
      <c r="Q16" s="157"/>
      <c r="R16" s="157"/>
      <c r="S16" s="157"/>
      <c r="T16" s="157"/>
      <c r="U16" s="157"/>
      <c r="V16" s="157"/>
      <c r="W16" s="157"/>
      <c r="X16" s="157"/>
      <c r="Y16" s="157"/>
      <c r="Z16" s="157"/>
    </row>
    <row r="17" spans="1:26" ht="15" customHeight="1" x14ac:dyDescent="0.25">
      <c r="A17" s="25" t="str">
        <f>IFERROR(INDEX('Courses-HTSM'!$B$2:$B$13,MATCH(C17,'Courses-HTSM'!$C$2:$C$13,0)),"")</f>
        <v/>
      </c>
      <c r="B17" s="1"/>
      <c r="C17" s="242"/>
      <c r="D17" s="243"/>
      <c r="E17" s="243"/>
      <c r="F17" s="243"/>
      <c r="G17" s="243"/>
      <c r="H17" s="243"/>
      <c r="I17" s="243"/>
      <c r="J17" s="243"/>
      <c r="K17" s="244"/>
      <c r="L17" s="8"/>
      <c r="M17" s="26" t="str">
        <f>IFERROR(INDEX('Courses-HTSM'!$D$2:$D$13,MATCH(C17,'Courses-HTSM'!$C$2:$C$13,0)),"")</f>
        <v/>
      </c>
      <c r="N17" s="27" t="s">
        <v>1</v>
      </c>
      <c r="O17" s="1"/>
      <c r="P17" s="157"/>
      <c r="Q17" s="157"/>
      <c r="R17" s="157"/>
      <c r="S17" s="157"/>
      <c r="T17" s="157"/>
      <c r="U17" s="157"/>
      <c r="V17" s="157"/>
      <c r="W17" s="157"/>
      <c r="X17" s="157"/>
      <c r="Y17" s="157"/>
      <c r="Z17" s="157"/>
    </row>
    <row r="18" spans="1:26" ht="15" customHeight="1" x14ac:dyDescent="0.25">
      <c r="A18" s="25" t="str">
        <f>IFERROR(INDEX('Courses-HTSM'!$B$2:$B$13,MATCH(C18,'Courses-HTSM'!$C$2:$C$13,0)),"")</f>
        <v/>
      </c>
      <c r="B18" s="1"/>
      <c r="C18" s="242"/>
      <c r="D18" s="243"/>
      <c r="E18" s="243"/>
      <c r="F18" s="243"/>
      <c r="G18" s="243"/>
      <c r="H18" s="243"/>
      <c r="I18" s="243"/>
      <c r="J18" s="243"/>
      <c r="K18" s="244"/>
      <c r="L18" s="8"/>
      <c r="M18" s="26" t="str">
        <f>IFERROR(INDEX('Courses-HTSM'!$D$2:$D$13,MATCH(C18,'Courses-HTSM'!$C$2:$C$13,0)),"")</f>
        <v/>
      </c>
      <c r="N18" s="27" t="s">
        <v>1</v>
      </c>
      <c r="O18" s="1"/>
      <c r="P18" s="157"/>
      <c r="Q18" s="157"/>
      <c r="R18" s="157"/>
      <c r="S18" s="157"/>
      <c r="T18" s="157"/>
      <c r="U18" s="157"/>
      <c r="V18" s="157"/>
      <c r="W18" s="157"/>
      <c r="X18" s="157"/>
      <c r="Y18" s="157"/>
      <c r="Z18" s="157"/>
    </row>
    <row r="19" spans="1:26" ht="15" customHeight="1" x14ac:dyDescent="0.25">
      <c r="A19" s="25" t="str">
        <f>IFERROR(INDEX('Courses-HTSM'!$B$2:$B$13,MATCH(C19,'Courses-HTSM'!$C$2:$C$13,0)),"")</f>
        <v/>
      </c>
      <c r="B19" s="1"/>
      <c r="C19" s="242"/>
      <c r="D19" s="243"/>
      <c r="E19" s="243"/>
      <c r="F19" s="243"/>
      <c r="G19" s="243"/>
      <c r="H19" s="243"/>
      <c r="I19" s="243"/>
      <c r="J19" s="243"/>
      <c r="K19" s="244"/>
      <c r="L19" s="8"/>
      <c r="M19" s="26" t="str">
        <f>IFERROR(INDEX('Courses-HTSM'!$D$2:$D$13,MATCH(C19,'Courses-HTSM'!$C$2:$C$13,0)),"")</f>
        <v/>
      </c>
      <c r="N19" s="27" t="s">
        <v>1</v>
      </c>
      <c r="O19" s="1"/>
      <c r="P19" s="157"/>
      <c r="Q19" s="157"/>
      <c r="R19" s="157"/>
      <c r="S19" s="157"/>
      <c r="T19" s="157"/>
      <c r="U19" s="157"/>
      <c r="V19" s="157"/>
      <c r="W19" s="157"/>
      <c r="X19" s="157"/>
      <c r="Y19" s="157"/>
      <c r="Z19" s="157"/>
    </row>
    <row r="20" spans="1:26" ht="5.0999999999999996" customHeight="1" x14ac:dyDescent="0.25">
      <c r="A20" s="8"/>
      <c r="B20" s="1"/>
      <c r="C20" s="8"/>
      <c r="D20" s="1"/>
      <c r="E20" s="1"/>
      <c r="F20" s="1"/>
      <c r="G20" s="1"/>
      <c r="H20" s="1"/>
      <c r="I20" s="1"/>
      <c r="J20" s="1"/>
      <c r="K20" s="1"/>
      <c r="L20" s="1"/>
      <c r="M20" s="1"/>
      <c r="N20" s="1"/>
      <c r="O20" s="1"/>
      <c r="P20" s="1"/>
      <c r="Q20" s="1"/>
      <c r="R20" s="1"/>
      <c r="S20" s="1"/>
      <c r="T20" s="4"/>
      <c r="U20" s="1"/>
    </row>
    <row r="21" spans="1:26" ht="15" customHeight="1" x14ac:dyDescent="0.25">
      <c r="A21" s="8"/>
      <c r="B21" s="1"/>
      <c r="C21" s="16"/>
      <c r="D21" s="10"/>
      <c r="E21" s="10"/>
      <c r="F21" s="10"/>
      <c r="G21" s="10"/>
      <c r="H21" s="245" t="s">
        <v>21</v>
      </c>
      <c r="I21" s="246"/>
      <c r="J21" s="246"/>
      <c r="K21" s="247"/>
      <c r="L21" s="1"/>
      <c r="M21" s="31">
        <f>SUM(M14:M19)</f>
        <v>0</v>
      </c>
      <c r="N21" s="28" t="s">
        <v>1</v>
      </c>
      <c r="O21" s="1"/>
      <c r="P21" s="1"/>
      <c r="Q21" s="1"/>
      <c r="R21" s="1"/>
      <c r="S21" s="1"/>
      <c r="T21" s="4"/>
      <c r="U21" s="1"/>
    </row>
    <row r="22" spans="1:26" ht="15" customHeight="1" x14ac:dyDescent="0.25">
      <c r="A22" s="8"/>
      <c r="B22" s="1"/>
      <c r="C22" s="16"/>
      <c r="D22" s="10"/>
      <c r="E22" s="10"/>
      <c r="F22" s="10"/>
      <c r="G22" s="10"/>
      <c r="H22" s="9"/>
      <c r="I22" s="9"/>
      <c r="J22" s="9"/>
      <c r="K22" s="9"/>
      <c r="L22" s="1"/>
      <c r="M22" s="39"/>
      <c r="N22" s="10"/>
      <c r="O22" s="1"/>
      <c r="P22" s="1"/>
      <c r="Q22" s="1"/>
      <c r="R22" s="1"/>
      <c r="S22" s="1"/>
      <c r="T22" s="4"/>
      <c r="U22" s="1"/>
    </row>
    <row r="23" spans="1:26" ht="15" x14ac:dyDescent="0.25">
      <c r="A23" s="7" t="s">
        <v>127</v>
      </c>
      <c r="B23" s="17"/>
      <c r="C23" s="22"/>
      <c r="H23" s="35"/>
      <c r="I23" s="34"/>
      <c r="J23" s="35" t="s">
        <v>136</v>
      </c>
      <c r="K23" s="34"/>
      <c r="L23" s="34"/>
      <c r="M23" s="34"/>
      <c r="N23" s="34"/>
      <c r="O23" s="17"/>
      <c r="P23" s="1"/>
      <c r="Q23" s="17"/>
      <c r="R23" s="17"/>
      <c r="S23" s="17"/>
      <c r="T23" s="17"/>
      <c r="U23" s="17"/>
    </row>
    <row r="24" spans="1:26" ht="15" customHeight="1" x14ac:dyDescent="0.25">
      <c r="A24" s="29" t="str">
        <f>IFERROR(INDEX(Courselist!$A:$A,MATCH($C24,Courselist!$B:$B,0)),"")</f>
        <v/>
      </c>
      <c r="B24" s="17"/>
      <c r="C24" s="242"/>
      <c r="D24" s="243"/>
      <c r="E24" s="243"/>
      <c r="F24" s="243"/>
      <c r="G24" s="243"/>
      <c r="H24" s="243"/>
      <c r="I24" s="243"/>
      <c r="J24" s="243"/>
      <c r="K24" s="244"/>
      <c r="L24" s="18"/>
      <c r="M24" s="30" t="str">
        <f>IFERROR(INDEX(Courselist!$C:$C,MATCH($C24,Courselist!$B:$B,0)),"")</f>
        <v/>
      </c>
      <c r="N24" s="27" t="s">
        <v>1</v>
      </c>
      <c r="O24" s="17"/>
      <c r="P24" s="53"/>
      <c r="Q24" s="158"/>
      <c r="R24" s="157"/>
      <c r="S24" s="157"/>
      <c r="T24" s="157"/>
      <c r="U24" s="157"/>
      <c r="V24" s="157"/>
      <c r="W24" s="157"/>
      <c r="X24" s="157"/>
      <c r="Y24" s="157"/>
      <c r="Z24" s="157"/>
    </row>
    <row r="25" spans="1:26" ht="15" customHeight="1" x14ac:dyDescent="0.25">
      <c r="A25" s="29" t="str">
        <f>IFERROR(INDEX(Courselist!$A:$A,MATCH($C25,Courselist!$B:$B,0)),"")</f>
        <v/>
      </c>
      <c r="B25" s="17"/>
      <c r="C25" s="242"/>
      <c r="D25" s="243"/>
      <c r="E25" s="243"/>
      <c r="F25" s="243"/>
      <c r="G25" s="243"/>
      <c r="H25" s="243"/>
      <c r="I25" s="243"/>
      <c r="J25" s="243"/>
      <c r="K25" s="244"/>
      <c r="L25" s="18"/>
      <c r="M25" s="30" t="str">
        <f>IFERROR(INDEX(Courselist!$C:$C,MATCH($C25,Courselist!$B:$B,0)),"")</f>
        <v/>
      </c>
      <c r="N25" s="27" t="s">
        <v>1</v>
      </c>
      <c r="O25" s="17"/>
      <c r="P25" s="54"/>
      <c r="Q25" s="158"/>
      <c r="R25" s="157"/>
      <c r="S25" s="157"/>
      <c r="T25" s="157"/>
      <c r="U25" s="157"/>
      <c r="V25" s="157"/>
      <c r="W25" s="157"/>
      <c r="X25" s="157"/>
      <c r="Y25" s="157"/>
      <c r="Z25" s="157"/>
    </row>
    <row r="26" spans="1:26" ht="15" customHeight="1" x14ac:dyDescent="0.25">
      <c r="A26" s="29" t="str">
        <f>IFERROR(INDEX(Courselist!$A:$A,MATCH($C26,Courselist!$B:$B,0)),"")</f>
        <v/>
      </c>
      <c r="B26" s="17"/>
      <c r="C26" s="242"/>
      <c r="D26" s="243"/>
      <c r="E26" s="243"/>
      <c r="F26" s="243"/>
      <c r="G26" s="243"/>
      <c r="H26" s="243"/>
      <c r="I26" s="243"/>
      <c r="J26" s="243"/>
      <c r="K26" s="244"/>
      <c r="L26" s="18"/>
      <c r="M26" s="30" t="str">
        <f>IFERROR(INDEX(Courselist!$C:$C,MATCH($C26,Courselist!$B:$B,0)),"")</f>
        <v/>
      </c>
      <c r="N26" s="27" t="s">
        <v>1</v>
      </c>
      <c r="O26" s="17"/>
      <c r="P26" s="54"/>
      <c r="Q26" s="158"/>
      <c r="R26" s="157"/>
      <c r="S26" s="157"/>
      <c r="T26" s="157"/>
      <c r="U26" s="157"/>
      <c r="V26" s="157"/>
      <c r="W26" s="157"/>
      <c r="X26" s="157"/>
      <c r="Y26" s="157"/>
      <c r="Z26" s="157"/>
    </row>
    <row r="27" spans="1:26" ht="15" customHeight="1" x14ac:dyDescent="0.25">
      <c r="A27" s="29" t="str">
        <f>IFERROR(INDEX(Courselist!$A:$A,MATCH($C27,Courselist!$B:$B,0)),"")</f>
        <v/>
      </c>
      <c r="B27" s="17"/>
      <c r="C27" s="242"/>
      <c r="D27" s="243"/>
      <c r="E27" s="243"/>
      <c r="F27" s="243"/>
      <c r="G27" s="243"/>
      <c r="H27" s="243"/>
      <c r="I27" s="243"/>
      <c r="J27" s="243"/>
      <c r="K27" s="244"/>
      <c r="L27" s="18"/>
      <c r="M27" s="30" t="str">
        <f>IFERROR(INDEX(Courselist!$C:$C,MATCH($C27,Courselist!$B:$B,0)),"")</f>
        <v/>
      </c>
      <c r="N27" s="27" t="s">
        <v>1</v>
      </c>
      <c r="O27" s="17"/>
      <c r="P27" s="54"/>
      <c r="Q27" s="158"/>
      <c r="R27" s="157"/>
      <c r="S27" s="157"/>
      <c r="T27" s="157"/>
      <c r="U27" s="157"/>
      <c r="V27" s="157"/>
      <c r="W27" s="157"/>
      <c r="X27" s="157"/>
      <c r="Y27" s="157"/>
      <c r="Z27" s="157"/>
    </row>
    <row r="28" spans="1:26" ht="15" customHeight="1" x14ac:dyDescent="0.25">
      <c r="A28" s="29" t="str">
        <f>IFERROR(INDEX(Courselist!$A:$A,MATCH($C28,Courselist!$B:$B,0)),"")</f>
        <v/>
      </c>
      <c r="B28" s="17"/>
      <c r="C28" s="242"/>
      <c r="D28" s="243"/>
      <c r="E28" s="243"/>
      <c r="F28" s="243"/>
      <c r="G28" s="243"/>
      <c r="H28" s="243"/>
      <c r="I28" s="243"/>
      <c r="J28" s="243"/>
      <c r="K28" s="244"/>
      <c r="L28" s="18"/>
      <c r="M28" s="30" t="str">
        <f>IFERROR(INDEX(Courselist!$C:$C,MATCH($C28,Courselist!$B:$B,0)),"")</f>
        <v/>
      </c>
      <c r="N28" s="27" t="s">
        <v>1</v>
      </c>
      <c r="O28" s="17"/>
      <c r="P28" s="54"/>
      <c r="Q28" s="158"/>
      <c r="R28" s="157"/>
      <c r="S28" s="157"/>
      <c r="T28" s="157"/>
      <c r="U28" s="157"/>
      <c r="V28" s="157"/>
      <c r="W28" s="157"/>
      <c r="X28" s="157"/>
      <c r="Y28" s="157"/>
      <c r="Z28" s="157"/>
    </row>
    <row r="29" spans="1:26" ht="15" customHeight="1" x14ac:dyDescent="0.25">
      <c r="A29" s="29" t="str">
        <f>IFERROR(INDEX(Courselist!$A:$A,MATCH($C29,Courselist!$B:$B,0)),"")</f>
        <v/>
      </c>
      <c r="B29" s="17"/>
      <c r="C29" s="242"/>
      <c r="D29" s="243"/>
      <c r="E29" s="243"/>
      <c r="F29" s="243"/>
      <c r="G29" s="243"/>
      <c r="H29" s="243"/>
      <c r="I29" s="243"/>
      <c r="J29" s="243"/>
      <c r="K29" s="244"/>
      <c r="L29" s="18"/>
      <c r="M29" s="30" t="str">
        <f>IFERROR(INDEX(Courselist!$C:$C,MATCH($C29,Courselist!$B:$B,0)),"")</f>
        <v/>
      </c>
      <c r="N29" s="27" t="s">
        <v>1</v>
      </c>
      <c r="O29" s="17"/>
      <c r="P29" s="54"/>
      <c r="Q29" s="158"/>
      <c r="R29" s="157"/>
      <c r="S29" s="157"/>
      <c r="T29" s="157"/>
      <c r="U29" s="157"/>
      <c r="V29" s="157"/>
      <c r="W29" s="157"/>
      <c r="X29" s="157"/>
      <c r="Y29" s="157"/>
      <c r="Z29" s="157"/>
    </row>
    <row r="30" spans="1:26" ht="5.0999999999999996" customHeight="1" x14ac:dyDescent="0.25">
      <c r="A30" s="44"/>
      <c r="B30" s="17"/>
      <c r="C30" s="44"/>
      <c r="D30" s="44"/>
      <c r="E30" s="44"/>
      <c r="F30" s="44"/>
      <c r="G30" s="44"/>
      <c r="H30" s="44"/>
      <c r="I30" s="44"/>
      <c r="J30" s="44"/>
      <c r="K30" s="44"/>
      <c r="L30" s="18"/>
      <c r="M30" s="46"/>
      <c r="N30" s="47"/>
      <c r="O30" s="17"/>
      <c r="P30" s="17"/>
      <c r="Q30" s="17"/>
      <c r="R30" s="17"/>
      <c r="S30" s="17"/>
      <c r="T30" s="17"/>
      <c r="U30" s="17"/>
    </row>
    <row r="31" spans="1:26" ht="15" customHeight="1" x14ac:dyDescent="0.25">
      <c r="A31" s="7" t="s">
        <v>137</v>
      </c>
      <c r="B31" s="17"/>
      <c r="C31" s="8"/>
      <c r="D31" s="8"/>
      <c r="E31" s="8"/>
      <c r="F31" s="8"/>
      <c r="G31" s="8"/>
      <c r="H31" s="8"/>
      <c r="I31" s="8"/>
      <c r="J31" s="8"/>
      <c r="K31" s="8"/>
      <c r="L31" s="18"/>
      <c r="M31" s="41"/>
      <c r="N31" s="1"/>
      <c r="O31" s="17"/>
      <c r="P31" s="17"/>
      <c r="Q31" s="17"/>
      <c r="R31" s="17"/>
      <c r="S31" s="17"/>
      <c r="T31" s="17"/>
      <c r="U31" s="17"/>
    </row>
    <row r="32" spans="1:26" ht="15" customHeight="1" x14ac:dyDescent="0.25">
      <c r="A32" s="45" t="s">
        <v>139</v>
      </c>
      <c r="B32" s="1"/>
      <c r="C32" s="45" t="s">
        <v>140</v>
      </c>
      <c r="D32" s="45"/>
      <c r="E32" s="45"/>
      <c r="F32" s="45"/>
      <c r="G32" s="45"/>
      <c r="H32" s="45"/>
      <c r="I32" s="45"/>
      <c r="J32" s="45"/>
      <c r="K32" s="45"/>
      <c r="L32" s="18"/>
      <c r="M32" s="48"/>
      <c r="N32" s="49"/>
      <c r="O32" s="17"/>
      <c r="P32" s="17"/>
      <c r="Q32" s="17"/>
      <c r="R32" s="17"/>
      <c r="S32" s="17"/>
      <c r="T32" s="17"/>
      <c r="U32" s="17"/>
    </row>
    <row r="33" spans="1:26" ht="15" customHeight="1" x14ac:dyDescent="0.25">
      <c r="A33" s="50"/>
      <c r="B33" s="17"/>
      <c r="C33" s="242"/>
      <c r="D33" s="243"/>
      <c r="E33" s="243"/>
      <c r="F33" s="243"/>
      <c r="G33" s="243"/>
      <c r="H33" s="243"/>
      <c r="I33" s="243"/>
      <c r="J33" s="243"/>
      <c r="K33" s="244"/>
      <c r="L33" s="18"/>
      <c r="M33" s="51"/>
      <c r="N33" s="27" t="s">
        <v>1</v>
      </c>
      <c r="O33" s="17"/>
      <c r="P33" s="17"/>
      <c r="Q33" s="17"/>
      <c r="R33" s="17"/>
      <c r="S33" s="17"/>
      <c r="T33" s="17"/>
      <c r="U33" s="17"/>
    </row>
    <row r="34" spans="1:26" ht="15" customHeight="1" x14ac:dyDescent="0.25">
      <c r="A34" s="50"/>
      <c r="B34" s="17"/>
      <c r="C34" s="242"/>
      <c r="D34" s="243"/>
      <c r="E34" s="243"/>
      <c r="F34" s="243"/>
      <c r="G34" s="243"/>
      <c r="H34" s="243"/>
      <c r="I34" s="243"/>
      <c r="J34" s="243"/>
      <c r="K34" s="244"/>
      <c r="L34" s="18"/>
      <c r="M34" s="51"/>
      <c r="N34" s="27" t="s">
        <v>1</v>
      </c>
      <c r="O34" s="17"/>
      <c r="P34" s="17"/>
      <c r="Q34" s="17"/>
      <c r="R34" s="17"/>
      <c r="S34" s="17"/>
      <c r="T34" s="17"/>
      <c r="U34" s="17"/>
    </row>
    <row r="35" spans="1:26" ht="15" customHeight="1" x14ac:dyDescent="0.25">
      <c r="A35" s="50"/>
      <c r="B35" s="17"/>
      <c r="C35" s="242"/>
      <c r="D35" s="243"/>
      <c r="E35" s="243"/>
      <c r="F35" s="243"/>
      <c r="G35" s="243"/>
      <c r="H35" s="243"/>
      <c r="I35" s="243"/>
      <c r="J35" s="243"/>
      <c r="K35" s="244"/>
      <c r="L35" s="18"/>
      <c r="M35" s="51"/>
      <c r="N35" s="27" t="s">
        <v>1</v>
      </c>
      <c r="O35" s="17"/>
      <c r="P35" s="17"/>
      <c r="Q35" s="17"/>
      <c r="R35" s="17"/>
      <c r="S35" s="17"/>
      <c r="T35" s="17"/>
      <c r="U35" s="17"/>
    </row>
    <row r="36" spans="1:26" ht="15" customHeight="1" x14ac:dyDescent="0.25">
      <c r="A36" s="50"/>
      <c r="B36" s="17"/>
      <c r="C36" s="242"/>
      <c r="D36" s="243"/>
      <c r="E36" s="243"/>
      <c r="F36" s="243"/>
      <c r="G36" s="243"/>
      <c r="H36" s="243"/>
      <c r="I36" s="243"/>
      <c r="J36" s="243"/>
      <c r="K36" s="244"/>
      <c r="L36" s="18"/>
      <c r="M36" s="51"/>
      <c r="N36" s="27" t="s">
        <v>1</v>
      </c>
      <c r="O36" s="17"/>
      <c r="P36" s="17"/>
      <c r="Q36" s="17"/>
      <c r="R36" s="17"/>
      <c r="S36" s="17"/>
      <c r="T36" s="17"/>
      <c r="U36" s="17"/>
    </row>
    <row r="37" spans="1:26" ht="15" customHeight="1" x14ac:dyDescent="0.25">
      <c r="A37" s="50"/>
      <c r="B37" s="17"/>
      <c r="C37" s="242"/>
      <c r="D37" s="243"/>
      <c r="E37" s="243"/>
      <c r="F37" s="243"/>
      <c r="G37" s="243"/>
      <c r="H37" s="243"/>
      <c r="I37" s="243"/>
      <c r="J37" s="243"/>
      <c r="K37" s="244"/>
      <c r="L37" s="18"/>
      <c r="M37" s="51"/>
      <c r="N37" s="27" t="s">
        <v>1</v>
      </c>
      <c r="O37" s="17"/>
      <c r="P37" s="17"/>
      <c r="Q37" s="17"/>
      <c r="R37" s="17"/>
      <c r="S37" s="17"/>
      <c r="T37" s="17"/>
      <c r="U37" s="17"/>
    </row>
    <row r="38" spans="1:26" ht="15" customHeight="1" x14ac:dyDescent="0.25">
      <c r="A38" s="50"/>
      <c r="B38" s="17"/>
      <c r="C38" s="242"/>
      <c r="D38" s="243"/>
      <c r="E38" s="243"/>
      <c r="F38" s="243"/>
      <c r="G38" s="243"/>
      <c r="H38" s="243"/>
      <c r="I38" s="243"/>
      <c r="J38" s="243"/>
      <c r="K38" s="244"/>
      <c r="L38" s="18"/>
      <c r="M38" s="51"/>
      <c r="N38" s="27" t="s">
        <v>1</v>
      </c>
      <c r="O38" s="17"/>
      <c r="P38" s="17"/>
      <c r="Q38" s="17"/>
      <c r="R38" s="17"/>
      <c r="S38" s="17"/>
      <c r="T38" s="17"/>
      <c r="U38" s="17"/>
    </row>
    <row r="39" spans="1:26" ht="5.0999999999999996" customHeight="1" x14ac:dyDescent="0.25">
      <c r="A39" s="8"/>
      <c r="B39" s="1"/>
      <c r="C39" s="8"/>
      <c r="D39" s="1"/>
      <c r="E39" s="1"/>
      <c r="F39" s="1"/>
      <c r="G39" s="1"/>
      <c r="H39" s="1"/>
      <c r="I39" s="1"/>
      <c r="J39" s="1"/>
      <c r="K39" s="1"/>
      <c r="L39" s="1"/>
      <c r="M39" s="1"/>
      <c r="N39" s="1"/>
      <c r="O39" s="1"/>
      <c r="P39" s="1"/>
      <c r="Q39" s="1"/>
      <c r="R39" s="1"/>
      <c r="S39" s="1"/>
      <c r="T39" s="4"/>
      <c r="U39" s="1"/>
    </row>
    <row r="40" spans="1:26" ht="15" customHeight="1" x14ac:dyDescent="0.25">
      <c r="A40" s="8"/>
      <c r="B40" s="1"/>
      <c r="C40" s="16"/>
      <c r="D40" s="10"/>
      <c r="E40" s="10"/>
      <c r="F40" s="10"/>
      <c r="G40" s="10"/>
      <c r="H40" s="245" t="s">
        <v>21</v>
      </c>
      <c r="I40" s="246"/>
      <c r="J40" s="246"/>
      <c r="K40" s="247"/>
      <c r="L40" s="1"/>
      <c r="M40" s="31">
        <f>SUM(M24:M29)+SUM(M33:M38)</f>
        <v>0</v>
      </c>
      <c r="N40" s="28" t="s">
        <v>1</v>
      </c>
      <c r="O40" s="1"/>
      <c r="P40" s="1"/>
      <c r="Q40" s="1"/>
      <c r="R40" s="1"/>
      <c r="S40" s="1"/>
      <c r="T40" s="4"/>
      <c r="U40" s="1"/>
    </row>
    <row r="41" spans="1:26" ht="15" customHeight="1" x14ac:dyDescent="0.25">
      <c r="A41" s="8"/>
      <c r="B41" s="1"/>
      <c r="C41" s="16"/>
      <c r="D41" s="10"/>
      <c r="E41" s="10"/>
      <c r="F41" s="10"/>
      <c r="G41" s="10"/>
      <c r="H41" s="9"/>
      <c r="I41" s="9"/>
      <c r="J41" s="9"/>
      <c r="K41" s="9"/>
      <c r="L41" s="1"/>
      <c r="M41" s="39"/>
      <c r="N41" s="10"/>
      <c r="O41" s="1"/>
      <c r="P41" s="1"/>
      <c r="Q41" s="1"/>
      <c r="R41" s="1"/>
      <c r="S41" s="1"/>
      <c r="T41" s="4"/>
      <c r="U41" s="1"/>
    </row>
    <row r="42" spans="1:26" ht="15" x14ac:dyDescent="0.25">
      <c r="A42" s="7" t="s">
        <v>12</v>
      </c>
      <c r="B42" s="1"/>
      <c r="C42" s="8"/>
      <c r="D42" s="1"/>
      <c r="E42" s="1"/>
      <c r="F42" s="1"/>
      <c r="G42" s="1"/>
      <c r="H42" s="1"/>
      <c r="I42" s="1"/>
      <c r="J42" s="1"/>
      <c r="K42" s="1"/>
      <c r="L42" s="1"/>
      <c r="M42" s="1"/>
      <c r="N42" s="1"/>
      <c r="O42" s="1"/>
      <c r="P42" s="1"/>
      <c r="Q42" s="1"/>
      <c r="R42" s="1"/>
      <c r="S42" s="1"/>
      <c r="T42" s="4"/>
      <c r="U42" s="1"/>
    </row>
    <row r="43" spans="1:26" ht="15" customHeight="1" x14ac:dyDescent="0.25">
      <c r="A43" s="29">
        <v>202000250</v>
      </c>
      <c r="B43" s="1"/>
      <c r="C43" s="248" t="str">
        <f>IF(C53="","Internship","Internship (Exemption HBO)")</f>
        <v>Internship</v>
      </c>
      <c r="D43" s="249"/>
      <c r="E43" s="249"/>
      <c r="F43" s="249"/>
      <c r="G43" s="249"/>
      <c r="H43" s="249"/>
      <c r="I43" s="249"/>
      <c r="J43" s="249"/>
      <c r="K43" s="250"/>
      <c r="L43" s="1"/>
      <c r="M43" s="26">
        <v>15</v>
      </c>
      <c r="N43" s="27" t="s">
        <v>1</v>
      </c>
      <c r="O43" s="1"/>
      <c r="P43" s="157"/>
      <c r="Q43" s="157"/>
      <c r="R43" s="157"/>
      <c r="S43" s="157"/>
      <c r="T43" s="157"/>
      <c r="U43" s="157"/>
      <c r="V43" s="157"/>
      <c r="W43" s="157"/>
      <c r="X43" s="157"/>
      <c r="Y43" s="157"/>
      <c r="Z43" s="157"/>
    </row>
    <row r="44" spans="1:26" ht="15" customHeight="1" x14ac:dyDescent="0.25">
      <c r="A44" s="29">
        <v>202000249</v>
      </c>
      <c r="B44" s="1"/>
      <c r="C44" s="248" t="s">
        <v>16</v>
      </c>
      <c r="D44" s="249"/>
      <c r="E44" s="249"/>
      <c r="F44" s="249"/>
      <c r="G44" s="249"/>
      <c r="H44" s="249"/>
      <c r="I44" s="249"/>
      <c r="J44" s="249"/>
      <c r="K44" s="250"/>
      <c r="L44" s="1"/>
      <c r="M44" s="26">
        <v>45</v>
      </c>
      <c r="N44" s="27" t="s">
        <v>1</v>
      </c>
      <c r="O44" s="1"/>
      <c r="P44" s="157"/>
      <c r="Q44" s="157"/>
      <c r="R44" s="157"/>
      <c r="S44" s="157"/>
      <c r="T44" s="157"/>
      <c r="U44" s="157"/>
      <c r="V44" s="157"/>
      <c r="W44" s="157"/>
      <c r="X44" s="157"/>
      <c r="Y44" s="157"/>
      <c r="Z44" s="157"/>
    </row>
    <row r="45" spans="1:26" ht="5.0999999999999996" customHeight="1" x14ac:dyDescent="0.25">
      <c r="A45" s="8"/>
      <c r="B45" s="1"/>
      <c r="C45" s="8"/>
      <c r="D45" s="1"/>
      <c r="E45" s="1"/>
      <c r="F45" s="1"/>
      <c r="G45" s="1"/>
      <c r="H45" s="1"/>
      <c r="I45" s="1"/>
      <c r="J45" s="1"/>
      <c r="K45" s="1"/>
      <c r="L45" s="1"/>
      <c r="M45" s="4"/>
      <c r="N45" s="1"/>
      <c r="O45" s="1"/>
      <c r="P45" s="1"/>
      <c r="Q45" s="1"/>
      <c r="R45" s="1"/>
    </row>
    <row r="46" spans="1:26" ht="15" customHeight="1" x14ac:dyDescent="0.25">
      <c r="A46" s="14"/>
      <c r="B46" s="1"/>
      <c r="C46" s="8"/>
      <c r="D46" s="1"/>
      <c r="E46" s="1"/>
      <c r="F46" s="1"/>
      <c r="G46" s="1"/>
      <c r="H46" s="245" t="s">
        <v>13</v>
      </c>
      <c r="I46" s="246"/>
      <c r="J46" s="246"/>
      <c r="K46" s="247"/>
      <c r="M46" s="32">
        <v>60</v>
      </c>
      <c r="N46" s="28" t="s">
        <v>1</v>
      </c>
      <c r="O46" s="1"/>
      <c r="P46" s="1"/>
      <c r="Q46" s="9"/>
      <c r="R46" s="10"/>
    </row>
    <row r="47" spans="1:26" ht="15" thickBot="1" x14ac:dyDescent="0.3">
      <c r="A47" s="21"/>
      <c r="B47" s="1"/>
      <c r="C47" s="8"/>
      <c r="D47" s="1"/>
      <c r="E47" s="1"/>
      <c r="F47" s="1"/>
      <c r="G47" s="1"/>
      <c r="H47" s="1"/>
      <c r="I47" s="1"/>
      <c r="J47" s="1"/>
      <c r="K47" s="1"/>
      <c r="L47" s="1"/>
      <c r="M47" s="1"/>
      <c r="N47" s="1"/>
      <c r="O47" s="1"/>
      <c r="P47" s="1"/>
      <c r="Q47" s="9"/>
      <c r="R47" s="1"/>
      <c r="S47" s="11"/>
      <c r="T47" s="38"/>
      <c r="U47" s="10"/>
    </row>
    <row r="48" spans="1:26" ht="15" customHeight="1" thickBot="1" x14ac:dyDescent="0.3">
      <c r="A48" s="8"/>
      <c r="B48" s="1"/>
      <c r="C48" s="8"/>
      <c r="D48" s="1"/>
      <c r="E48" s="1"/>
      <c r="F48" s="1"/>
      <c r="G48" s="1"/>
      <c r="H48" s="245" t="s">
        <v>19</v>
      </c>
      <c r="I48" s="246"/>
      <c r="J48" s="246"/>
      <c r="K48" s="247"/>
      <c r="L48" s="1"/>
      <c r="M48" s="23">
        <f>SUM(M21,M40,M46)</f>
        <v>60</v>
      </c>
      <c r="N48" s="24" t="s">
        <v>1</v>
      </c>
    </row>
    <row r="49" spans="1:26" x14ac:dyDescent="0.25">
      <c r="A49" s="8"/>
      <c r="B49" s="1"/>
      <c r="C49" s="8"/>
      <c r="D49" s="1"/>
      <c r="E49" s="1"/>
      <c r="F49" s="1"/>
      <c r="G49" s="1"/>
      <c r="H49" s="1"/>
      <c r="I49" s="1"/>
      <c r="J49" s="1"/>
      <c r="K49" s="1"/>
      <c r="L49" s="1"/>
      <c r="M49" s="1"/>
      <c r="N49" s="1"/>
      <c r="O49" s="1"/>
      <c r="P49" s="1"/>
      <c r="Q49" s="1"/>
      <c r="R49" s="1"/>
      <c r="S49" s="1"/>
      <c r="T49" s="9"/>
      <c r="U49" s="1"/>
    </row>
    <row r="50" spans="1:26" x14ac:dyDescent="0.25">
      <c r="A50" s="8" t="s">
        <v>2</v>
      </c>
      <c r="B50" s="1"/>
      <c r="C50" s="8"/>
      <c r="D50" s="1"/>
      <c r="E50" s="1"/>
      <c r="F50" s="1"/>
      <c r="G50" s="1"/>
      <c r="H50" s="1"/>
      <c r="I50" s="1"/>
      <c r="J50" s="1"/>
      <c r="K50" s="1"/>
      <c r="L50" s="1"/>
      <c r="M50" s="1"/>
      <c r="N50" s="1"/>
      <c r="O50" s="1"/>
      <c r="P50" s="1"/>
      <c r="Q50" s="1"/>
      <c r="R50" s="1"/>
      <c r="S50" s="1"/>
      <c r="T50" s="38"/>
      <c r="U50" s="1"/>
    </row>
    <row r="51" spans="1:26" x14ac:dyDescent="0.25">
      <c r="A51" s="8" t="s">
        <v>3</v>
      </c>
      <c r="B51" s="1"/>
      <c r="C51" s="8"/>
      <c r="D51" s="1"/>
      <c r="E51" s="1"/>
      <c r="F51" s="1"/>
      <c r="G51" s="1"/>
      <c r="H51" s="1"/>
      <c r="I51" s="1"/>
      <c r="J51" s="1"/>
      <c r="K51" s="1"/>
      <c r="L51" s="1"/>
      <c r="M51" s="1"/>
      <c r="N51" s="1"/>
      <c r="O51" s="1"/>
      <c r="P51" s="1"/>
      <c r="Q51" s="1"/>
      <c r="R51" s="1"/>
      <c r="S51" s="1"/>
      <c r="T51" s="4"/>
      <c r="U51" s="1"/>
    </row>
    <row r="52" spans="1:26" x14ac:dyDescent="0.25">
      <c r="A52" s="8"/>
      <c r="B52" s="1"/>
      <c r="C52" s="8"/>
      <c r="D52" s="1"/>
      <c r="E52" s="1"/>
      <c r="F52" s="1"/>
      <c r="G52" s="1"/>
      <c r="H52" s="1"/>
      <c r="I52" s="1"/>
      <c r="J52" s="1"/>
      <c r="K52" s="1"/>
      <c r="L52" s="1"/>
      <c r="M52" s="1"/>
      <c r="N52" s="1"/>
      <c r="O52" s="1"/>
      <c r="P52" s="1"/>
      <c r="Q52" s="1"/>
      <c r="R52" s="1"/>
      <c r="S52" s="1"/>
      <c r="T52" s="4"/>
      <c r="U52" s="1"/>
    </row>
    <row r="53" spans="1:26" ht="15" customHeight="1" x14ac:dyDescent="0.25">
      <c r="A53" s="50"/>
      <c r="B53" s="1"/>
      <c r="C53" s="242"/>
      <c r="D53" s="243"/>
      <c r="E53" s="243"/>
      <c r="F53" s="243"/>
      <c r="G53" s="243"/>
      <c r="H53" s="243"/>
      <c r="I53" s="243"/>
      <c r="J53" s="243"/>
      <c r="K53" s="244"/>
      <c r="L53" s="1"/>
      <c r="M53" s="52"/>
      <c r="N53" s="27" t="s">
        <v>1</v>
      </c>
      <c r="O53" s="1"/>
      <c r="P53" s="157"/>
      <c r="Q53" s="157"/>
      <c r="R53" s="157"/>
      <c r="S53" s="157"/>
      <c r="T53" s="157"/>
      <c r="U53" s="157"/>
      <c r="V53" s="157"/>
      <c r="W53" s="157"/>
      <c r="X53" s="157"/>
      <c r="Y53" s="157"/>
      <c r="Z53" s="157"/>
    </row>
    <row r="54" spans="1:26" ht="5.0999999999999996" customHeight="1" x14ac:dyDescent="0.25">
      <c r="A54" s="8"/>
      <c r="B54" s="1"/>
      <c r="C54" s="8"/>
      <c r="D54" s="1"/>
      <c r="E54" s="1"/>
      <c r="F54" s="1"/>
      <c r="G54" s="1"/>
      <c r="H54" s="1"/>
      <c r="I54" s="1"/>
      <c r="J54" s="1"/>
      <c r="K54" s="1"/>
      <c r="L54" s="1"/>
      <c r="M54" s="1"/>
      <c r="N54" s="1"/>
      <c r="O54" s="1"/>
      <c r="P54" s="157"/>
      <c r="Q54" s="157"/>
      <c r="R54" s="157"/>
      <c r="S54" s="157"/>
      <c r="T54" s="157"/>
      <c r="U54" s="157"/>
      <c r="V54" s="157"/>
      <c r="W54" s="157"/>
      <c r="X54" s="157"/>
      <c r="Y54" s="157"/>
      <c r="Z54" s="157"/>
    </row>
    <row r="55" spans="1:26" ht="15" customHeight="1" x14ac:dyDescent="0.25">
      <c r="A55" s="50"/>
      <c r="B55" s="1"/>
      <c r="C55" s="242"/>
      <c r="D55" s="243"/>
      <c r="E55" s="243"/>
      <c r="F55" s="243"/>
      <c r="G55" s="243"/>
      <c r="H55" s="243"/>
      <c r="I55" s="243"/>
      <c r="J55" s="243"/>
      <c r="K55" s="244"/>
      <c r="L55" s="1"/>
      <c r="M55" s="52"/>
      <c r="N55" s="27" t="s">
        <v>1</v>
      </c>
      <c r="O55" s="1"/>
      <c r="P55" s="157"/>
      <c r="Q55" s="157"/>
      <c r="R55" s="157"/>
      <c r="S55" s="157"/>
      <c r="T55" s="157"/>
      <c r="U55" s="157"/>
      <c r="V55" s="157"/>
      <c r="W55" s="157"/>
      <c r="X55" s="157"/>
      <c r="Y55" s="157"/>
      <c r="Z55" s="157"/>
    </row>
    <row r="56" spans="1:26" ht="5.0999999999999996" customHeight="1" x14ac:dyDescent="0.25">
      <c r="A56" s="8"/>
      <c r="B56" s="1"/>
      <c r="C56" s="8"/>
      <c r="D56" s="1"/>
      <c r="E56" s="1"/>
      <c r="F56" s="1"/>
      <c r="G56" s="1"/>
      <c r="H56" s="1"/>
      <c r="I56" s="1"/>
      <c r="J56" s="1"/>
      <c r="K56" s="1"/>
      <c r="L56" s="1"/>
      <c r="M56" s="1"/>
      <c r="N56" s="1"/>
      <c r="O56" s="1"/>
      <c r="P56" s="157"/>
      <c r="Q56" s="157"/>
      <c r="R56" s="157"/>
      <c r="S56" s="157"/>
      <c r="T56" s="157"/>
      <c r="U56" s="157"/>
      <c r="V56" s="157"/>
      <c r="W56" s="157"/>
      <c r="X56" s="157"/>
      <c r="Y56" s="157"/>
      <c r="Z56" s="157"/>
    </row>
    <row r="57" spans="1:26" ht="15" customHeight="1" x14ac:dyDescent="0.25">
      <c r="A57" s="50"/>
      <c r="B57" s="1"/>
      <c r="C57" s="242"/>
      <c r="D57" s="243"/>
      <c r="E57" s="243"/>
      <c r="F57" s="243"/>
      <c r="G57" s="243"/>
      <c r="H57" s="243"/>
      <c r="I57" s="243"/>
      <c r="J57" s="243"/>
      <c r="K57" s="244"/>
      <c r="L57" s="1"/>
      <c r="M57" s="52"/>
      <c r="N57" s="27" t="s">
        <v>1</v>
      </c>
      <c r="O57" s="1"/>
      <c r="P57" s="157"/>
      <c r="Q57" s="157"/>
      <c r="R57" s="157"/>
      <c r="S57" s="157"/>
      <c r="T57" s="157"/>
      <c r="U57" s="157"/>
      <c r="V57" s="157"/>
      <c r="W57" s="157"/>
      <c r="X57" s="157"/>
      <c r="Y57" s="157"/>
      <c r="Z57" s="157"/>
    </row>
    <row r="58" spans="1:26" ht="4.5" customHeight="1" x14ac:dyDescent="0.25">
      <c r="A58" s="8"/>
      <c r="B58" s="1"/>
      <c r="C58" s="8"/>
      <c r="D58" s="1"/>
      <c r="E58" s="1"/>
      <c r="F58" s="1"/>
      <c r="G58" s="1"/>
      <c r="H58" s="1"/>
      <c r="I58" s="1"/>
      <c r="J58" s="1"/>
      <c r="K58" s="1"/>
      <c r="L58" s="1"/>
      <c r="M58" s="1"/>
      <c r="N58" s="1"/>
      <c r="O58" s="1"/>
      <c r="P58" s="157"/>
      <c r="Q58" s="157"/>
      <c r="R58" s="157"/>
      <c r="S58" s="157"/>
      <c r="T58" s="157"/>
      <c r="U58" s="157"/>
      <c r="V58" s="157"/>
      <c r="W58" s="157"/>
      <c r="X58" s="157"/>
      <c r="Y58" s="157"/>
      <c r="Z58" s="157"/>
    </row>
    <row r="59" spans="1:26" ht="15" customHeight="1" x14ac:dyDescent="0.25">
      <c r="A59" s="50"/>
      <c r="B59" s="1"/>
      <c r="C59" s="242"/>
      <c r="D59" s="243"/>
      <c r="E59" s="243"/>
      <c r="F59" s="243"/>
      <c r="G59" s="243"/>
      <c r="H59" s="243"/>
      <c r="I59" s="243"/>
      <c r="J59" s="243"/>
      <c r="K59" s="244"/>
      <c r="L59" s="1"/>
      <c r="M59" s="52"/>
      <c r="N59" s="27" t="s">
        <v>1</v>
      </c>
      <c r="O59" s="1"/>
      <c r="P59" s="157"/>
      <c r="Q59" s="157"/>
      <c r="R59" s="157"/>
      <c r="S59" s="157"/>
      <c r="T59" s="157"/>
      <c r="U59" s="157"/>
      <c r="V59" s="157"/>
      <c r="W59" s="157"/>
      <c r="X59" s="157"/>
      <c r="Y59" s="157"/>
      <c r="Z59" s="157"/>
    </row>
    <row r="60" spans="1:26" ht="5.0999999999999996" customHeight="1" x14ac:dyDescent="0.25">
      <c r="A60" s="8"/>
      <c r="B60" s="1"/>
      <c r="C60" s="8"/>
      <c r="D60" s="1"/>
      <c r="E60" s="1"/>
      <c r="F60" s="1"/>
      <c r="G60" s="1"/>
      <c r="H60" s="1"/>
      <c r="I60" s="1"/>
      <c r="J60" s="1"/>
      <c r="K60" s="1"/>
      <c r="L60" s="1"/>
      <c r="M60" s="1"/>
      <c r="N60" s="1"/>
      <c r="O60" s="1"/>
      <c r="P60" s="157"/>
      <c r="Q60" s="157"/>
      <c r="R60" s="157"/>
      <c r="S60" s="157"/>
      <c r="T60" s="157"/>
      <c r="U60" s="157"/>
      <c r="V60" s="157"/>
      <c r="W60" s="157"/>
      <c r="X60" s="157"/>
      <c r="Y60" s="157"/>
      <c r="Z60" s="157"/>
    </row>
    <row r="61" spans="1:26" ht="15" customHeight="1" x14ac:dyDescent="0.25">
      <c r="A61" s="50"/>
      <c r="B61" s="1"/>
      <c r="C61" s="242"/>
      <c r="D61" s="243"/>
      <c r="E61" s="243"/>
      <c r="F61" s="243"/>
      <c r="G61" s="243"/>
      <c r="H61" s="243"/>
      <c r="I61" s="243"/>
      <c r="J61" s="243"/>
      <c r="K61" s="244"/>
      <c r="L61" s="1"/>
      <c r="M61" s="52"/>
      <c r="N61" s="27" t="s">
        <v>1</v>
      </c>
      <c r="O61" s="1"/>
      <c r="P61" s="157"/>
      <c r="Q61" s="157"/>
      <c r="R61" s="157"/>
      <c r="S61" s="157"/>
      <c r="T61" s="157"/>
      <c r="U61" s="157"/>
      <c r="V61" s="157"/>
      <c r="W61" s="157"/>
      <c r="X61" s="157"/>
      <c r="Y61" s="157"/>
      <c r="Z61" s="157"/>
    </row>
    <row r="62" spans="1:26" ht="5.0999999999999996" customHeight="1" x14ac:dyDescent="0.25">
      <c r="A62" s="8"/>
      <c r="B62" s="1"/>
      <c r="C62" s="8"/>
      <c r="D62" s="1"/>
      <c r="E62" s="1"/>
      <c r="F62" s="1"/>
      <c r="G62" s="1"/>
      <c r="H62" s="1"/>
      <c r="I62" s="1"/>
      <c r="J62" s="1"/>
      <c r="K62" s="1"/>
      <c r="L62" s="1"/>
      <c r="M62" s="1"/>
      <c r="N62" s="1"/>
      <c r="O62" s="1"/>
      <c r="P62" s="157"/>
      <c r="Q62" s="157"/>
      <c r="R62" s="157"/>
      <c r="S62" s="157"/>
      <c r="T62" s="157"/>
      <c r="U62" s="157"/>
      <c r="V62" s="157"/>
      <c r="W62" s="157"/>
      <c r="X62" s="157"/>
      <c r="Y62" s="157"/>
      <c r="Z62" s="157"/>
    </row>
    <row r="63" spans="1:26" ht="15" customHeight="1" x14ac:dyDescent="0.25">
      <c r="A63" s="50"/>
      <c r="B63" s="1"/>
      <c r="C63" s="242"/>
      <c r="D63" s="243"/>
      <c r="E63" s="243"/>
      <c r="F63" s="243"/>
      <c r="G63" s="243"/>
      <c r="H63" s="243"/>
      <c r="I63" s="243"/>
      <c r="J63" s="243"/>
      <c r="K63" s="244"/>
      <c r="L63" s="1"/>
      <c r="M63" s="52"/>
      <c r="N63" s="27" t="s">
        <v>1</v>
      </c>
      <c r="O63" s="1"/>
      <c r="P63" s="157"/>
      <c r="Q63" s="157"/>
      <c r="R63" s="157"/>
      <c r="S63" s="157"/>
      <c r="T63" s="157"/>
      <c r="U63" s="157"/>
      <c r="V63" s="157"/>
      <c r="W63" s="157"/>
      <c r="X63" s="157"/>
      <c r="Y63" s="157"/>
      <c r="Z63" s="157"/>
    </row>
    <row r="64" spans="1:26" ht="15" customHeight="1" x14ac:dyDescent="0.25">
      <c r="A64" s="8"/>
      <c r="B64" s="1"/>
      <c r="C64" s="8"/>
      <c r="D64" s="8"/>
      <c r="E64" s="8"/>
      <c r="F64" s="8"/>
      <c r="G64" s="8"/>
      <c r="H64" s="8"/>
      <c r="I64" s="8"/>
      <c r="J64" s="8"/>
      <c r="K64" s="8"/>
      <c r="L64" s="1"/>
      <c r="M64" s="1"/>
      <c r="N64" s="1"/>
      <c r="O64" s="1"/>
      <c r="P64" s="1"/>
      <c r="Q64" s="1"/>
      <c r="R64" s="1"/>
      <c r="S64" s="1"/>
      <c r="T64" s="4"/>
    </row>
    <row r="65" spans="1:26" x14ac:dyDescent="0.25">
      <c r="A65" s="8" t="s">
        <v>14</v>
      </c>
      <c r="B65" s="1"/>
      <c r="C65" s="8"/>
      <c r="D65" s="1"/>
      <c r="E65" s="1"/>
      <c r="F65" s="1"/>
      <c r="G65" s="1"/>
      <c r="H65" s="1"/>
      <c r="I65" s="1"/>
      <c r="J65" s="1"/>
      <c r="K65" s="1"/>
      <c r="L65" s="1"/>
      <c r="M65" s="1"/>
      <c r="N65" s="1"/>
      <c r="O65" s="1"/>
      <c r="P65" s="1"/>
      <c r="R65" s="1"/>
      <c r="S65" s="1"/>
      <c r="T65" s="4"/>
      <c r="U65" s="1"/>
    </row>
    <row r="66" spans="1:26" x14ac:dyDescent="0.25">
      <c r="A66" s="13" t="s">
        <v>4</v>
      </c>
      <c r="B66" s="12"/>
      <c r="C66" s="13"/>
      <c r="D66" s="12"/>
      <c r="E66" s="12"/>
      <c r="F66" s="12" t="s">
        <v>5</v>
      </c>
      <c r="G66" s="12"/>
      <c r="H66" s="15"/>
      <c r="I66" s="12"/>
      <c r="J66" s="15"/>
      <c r="K66" s="12" t="s">
        <v>18</v>
      </c>
      <c r="M66" s="1"/>
      <c r="N66" s="1"/>
      <c r="O66" s="1"/>
      <c r="P66" s="157"/>
      <c r="Q66" s="157"/>
      <c r="R66" s="157"/>
      <c r="S66" s="157"/>
      <c r="T66" s="157"/>
      <c r="U66" s="157"/>
      <c r="V66" s="157"/>
      <c r="W66" s="157"/>
      <c r="X66" s="157"/>
      <c r="Y66" s="157"/>
      <c r="Z66" s="157"/>
    </row>
    <row r="67" spans="1:26" x14ac:dyDescent="0.25">
      <c r="A67" s="8"/>
      <c r="B67" s="1"/>
      <c r="C67" s="8"/>
      <c r="D67" s="1"/>
      <c r="E67" s="1"/>
      <c r="F67" s="1"/>
      <c r="G67" s="1"/>
      <c r="I67" s="1"/>
      <c r="K67" s="1"/>
      <c r="L67" s="1"/>
      <c r="M67" s="1"/>
      <c r="N67" s="1"/>
      <c r="O67" s="1"/>
      <c r="P67" s="157"/>
      <c r="Q67" s="157"/>
      <c r="R67" s="157"/>
      <c r="S67" s="157"/>
      <c r="T67" s="157"/>
      <c r="U67" s="157"/>
      <c r="V67" s="157"/>
      <c r="W67" s="157"/>
      <c r="X67" s="157"/>
      <c r="Y67" s="157"/>
      <c r="Z67" s="157"/>
    </row>
    <row r="68" spans="1:26" x14ac:dyDescent="0.25">
      <c r="P68" s="157"/>
      <c r="Q68" s="157"/>
      <c r="R68" s="157"/>
      <c r="S68" s="157"/>
      <c r="T68" s="157"/>
      <c r="U68" s="157"/>
      <c r="V68" s="157"/>
      <c r="W68" s="157"/>
      <c r="X68" s="157"/>
      <c r="Y68" s="157"/>
      <c r="Z68" s="157"/>
    </row>
    <row r="69" spans="1:26" x14ac:dyDescent="0.25">
      <c r="P69" s="157"/>
      <c r="Q69" s="157"/>
      <c r="R69" s="157"/>
      <c r="S69" s="157"/>
      <c r="T69" s="157"/>
      <c r="U69" s="157"/>
      <c r="V69" s="157"/>
      <c r="W69" s="157"/>
      <c r="X69" s="157"/>
      <c r="Y69" s="157"/>
      <c r="Z69" s="157"/>
    </row>
    <row r="70" spans="1:26" x14ac:dyDescent="0.25">
      <c r="P70" s="157"/>
      <c r="Q70" s="157"/>
      <c r="R70" s="157"/>
      <c r="S70" s="157"/>
      <c r="T70" s="157"/>
      <c r="U70" s="157"/>
      <c r="V70" s="157"/>
      <c r="W70" s="157"/>
      <c r="X70" s="157"/>
      <c r="Y70" s="157"/>
      <c r="Z70" s="157"/>
    </row>
    <row r="71" spans="1:26" x14ac:dyDescent="0.25">
      <c r="P71" s="157"/>
      <c r="Q71" s="157"/>
      <c r="R71" s="157"/>
      <c r="S71" s="157"/>
      <c r="T71" s="157"/>
      <c r="U71" s="157"/>
      <c r="V71" s="157"/>
      <c r="W71" s="157"/>
      <c r="X71" s="157"/>
      <c r="Y71" s="157"/>
      <c r="Z71" s="157"/>
    </row>
    <row r="72" spans="1:26" x14ac:dyDescent="0.25">
      <c r="A72" s="8" t="s">
        <v>6</v>
      </c>
      <c r="B72" s="1"/>
      <c r="C72" s="8"/>
      <c r="D72" s="1"/>
      <c r="E72" s="1"/>
      <c r="F72" s="1" t="s">
        <v>6</v>
      </c>
      <c r="G72" s="1"/>
      <c r="I72" s="1"/>
      <c r="K72" s="1" t="s">
        <v>6</v>
      </c>
      <c r="M72" s="1"/>
      <c r="N72" s="1"/>
      <c r="O72" s="1"/>
      <c r="P72" s="157"/>
      <c r="Q72" s="157"/>
      <c r="R72" s="157"/>
      <c r="S72" s="157"/>
      <c r="T72" s="157"/>
      <c r="U72" s="157"/>
      <c r="V72" s="157"/>
      <c r="W72" s="157"/>
      <c r="X72" s="157"/>
      <c r="Y72" s="157"/>
      <c r="Z72" s="157"/>
    </row>
    <row r="73" spans="1:26" x14ac:dyDescent="0.25">
      <c r="P73" s="3"/>
      <c r="Q73" s="3"/>
      <c r="R73" s="3"/>
      <c r="S73" s="3"/>
      <c r="T73" s="55"/>
    </row>
  </sheetData>
  <sheetProtection algorithmName="SHA-512" hashValue="eXBkNCiSVTZ35+zhNwoWhkwcZTCLsn+9gCHSuTXaJ6eqAXq0l0mvIVSvwEsJ226YHL1ftz6ZJ7hJC2OUqRkzwg==" saltValue="2pFnRhYoAL1aISqocS+9gA==" spinCount="100000" sheet="1" objects="1" scenarios="1" selectLockedCells="1"/>
  <mergeCells count="35">
    <mergeCell ref="H21:K21"/>
    <mergeCell ref="C14:K14"/>
    <mergeCell ref="A6:C6"/>
    <mergeCell ref="D6:N6"/>
    <mergeCell ref="A8:C8"/>
    <mergeCell ref="D8:N8"/>
    <mergeCell ref="M13:N13"/>
    <mergeCell ref="C15:K15"/>
    <mergeCell ref="C16:K16"/>
    <mergeCell ref="C17:K17"/>
    <mergeCell ref="C18:K18"/>
    <mergeCell ref="C19:K19"/>
    <mergeCell ref="C63:K63"/>
    <mergeCell ref="C33:K33"/>
    <mergeCell ref="C34:K34"/>
    <mergeCell ref="C35:K35"/>
    <mergeCell ref="C36:K36"/>
    <mergeCell ref="C37:K37"/>
    <mergeCell ref="C38:K38"/>
    <mergeCell ref="C53:K53"/>
    <mergeCell ref="C55:K55"/>
    <mergeCell ref="C57:K57"/>
    <mergeCell ref="H40:K40"/>
    <mergeCell ref="C43:K43"/>
    <mergeCell ref="C44:K44"/>
    <mergeCell ref="C24:K24"/>
    <mergeCell ref="C25:K25"/>
    <mergeCell ref="C26:K26"/>
    <mergeCell ref="C59:K59"/>
    <mergeCell ref="C61:K61"/>
    <mergeCell ref="C27:K27"/>
    <mergeCell ref="C29:K29"/>
    <mergeCell ref="C28:K28"/>
    <mergeCell ref="H46:K46"/>
    <mergeCell ref="H48:K48"/>
  </mergeCells>
  <conditionalFormatting sqref="M21">
    <cfRule type="cellIs" dxfId="2" priority="5" operator="equal">
      <formula>30</formula>
    </cfRule>
  </conditionalFormatting>
  <conditionalFormatting sqref="M40">
    <cfRule type="expression" dxfId="1" priority="2">
      <formula>IF(AND(SUM(M24:M29)&gt;=15,SUM(M24:M29)+SUM(M33:M38)&gt;=30),TRUE,FALSE)</formula>
    </cfRule>
  </conditionalFormatting>
  <conditionalFormatting sqref="M48">
    <cfRule type="cellIs" dxfId="0" priority="1" operator="equal">
      <formula>120</formula>
    </cfRule>
  </conditionalFormatting>
  <dataValidations count="1">
    <dataValidation type="list" allowBlank="1" showInputMessage="1" showErrorMessage="1" promptTitle="Select course list" prompt="Preselection of course list, to allow easy course selection:_x000a_1. List of compulsory courses_x000a_2. List of suggested elective courses_x000a_3. List of all MSc ME courses" sqref="P24:P29" xr:uid="{00000000-0002-0000-0100-000000000000}">
      <formula1>"Core Courses,Elective Courses,Any ME Course"</formula1>
    </dataValidation>
  </dataValidations>
  <hyperlinks>
    <hyperlink ref="J23" r:id="rId1" xr:uid="{00000000-0004-0000-0100-000000000000}"/>
  </hyperlinks>
  <pageMargins left="0.70866141732283472" right="0.35433070866141736" top="0.35433070866141736" bottom="0.35433070866141736" header="0.31496062992125984" footer="0.31496062992125984"/>
  <pageSetup paperSize="9" scale="84"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Title="Select a course" prompt="Select a course from the list of compulsory courses." xr:uid="{00000000-0002-0000-0100-000001000000}">
          <x14:formula1>
            <xm:f>'Courses-HTSM'!$C$2:$C$13</xm:f>
          </x14:formula1>
          <xm:sqref>C14:K19</xm:sqref>
        </x14:dataValidation>
        <x14:dataValidation type="list" allowBlank="1" showInputMessage="1" showErrorMessage="1" promptTitle="Select a course" prompt="Select at least 3, but up to 6 ME MSc courses from either:_x000a_1. List of compulsory specialisation courses_x000a_2. List of suggested elective specialisation courses_x000a_3. List of all ME MSc courses_x000a_(Use the dropdown menus in column P)" xr:uid="{00000000-0002-0000-0100-000002000000}">
          <x14:formula1>
            <xm:f>IF($P24="Core Courses",'Courses-HTSM'!$C$2:$C$13,IF($P24="Elective Courses",'Courses-HTSM'!$C$14:$C$36,Courselist!$B$2:$B$124))</xm:f>
          </x14:formula1>
          <xm:sqref>C24:K29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D21"/>
  <sheetViews>
    <sheetView workbookViewId="0">
      <selection activeCell="C14" sqref="C14"/>
    </sheetView>
  </sheetViews>
  <sheetFormatPr defaultRowHeight="15" x14ac:dyDescent="0.25"/>
  <cols>
    <col min="1" max="1" width="18.5703125" bestFit="1" customWidth="1"/>
    <col min="2" max="2" width="12.140625" bestFit="1" customWidth="1"/>
    <col min="3" max="3" width="52" bestFit="1" customWidth="1"/>
  </cols>
  <sheetData>
    <row r="1" spans="1:4" x14ac:dyDescent="0.25">
      <c r="A1" t="s">
        <v>155</v>
      </c>
      <c r="B1" t="s">
        <v>49</v>
      </c>
      <c r="C1" t="s">
        <v>50</v>
      </c>
      <c r="D1" t="s">
        <v>1</v>
      </c>
    </row>
    <row r="2" spans="1:4" x14ac:dyDescent="0.25">
      <c r="A2">
        <v>1</v>
      </c>
      <c r="B2">
        <f>IF(IF(_xlfn.IFNA(MATCH($A$1,'Curriculum 2023-2024'!$A:$A,0),0)&gt;0,1,IF(_xlfn.IFNA(MATCH($A$1,'Curriculum 2023-2024'!$F:$F,0),0)&gt;0,2,IF(_xlfn.IFNA(MATCH($A$1,'Curriculum 2023-2024'!$K:$K,0),0)&gt;0,3,0)))=1,INDEX('Curriculum 2023-2024'!$A:$A,_xlfn.IFNA(MATCH($A$1,'Curriculum 2023-2024'!$A:$A,0),_xlfn.IFNA(MATCH($A$1,'Curriculum 2023-2024'!$F:$F,0),MATCH($A$1,'Curriculum 2023-2024'!$K:$K,0)))+2+$A2),IF(IF(_xlfn.IFNA(MATCH($A$1,'Curriculum 2023-2024'!$A:$A,0),0)&gt;0,1,IF(_xlfn.IFNA(MATCH($A$1,'Curriculum 2023-2024'!$F:$F,0),0)&gt;0,2,IF(_xlfn.IFNA(MATCH($A$1,'Curriculum 2023-2024'!$K:$K,0),0)&gt;0,3,0)))=2,INDEX('Curriculum 2023-2024'!$F:$F,_xlfn.IFNA(MATCH($A$1,'Curriculum 2023-2024'!$A:$A,0),_xlfn.IFNA(MATCH($A$1,'Curriculum 2023-2024'!$F:$F,0),MATCH($A$1,'Curriculum 2023-2024'!$K:$K,0)))+2+$A2),IF(IF(_xlfn.IFNA(MATCH($A$1,'Curriculum 2023-2024'!$A:$A,0),0)&gt;0,1,IF(_xlfn.IFNA(MATCH($A$1,'Curriculum 2023-2024'!$F:$F,0),0)&gt;0,2,IF(_xlfn.IFNA(MATCH($A$1,'Curriculum 2023-2024'!$K:$K,0),0)&gt;0,3,0)))=3,INDEX('Curriculum 2023-2024'!$K:$K,_xlfn.IFNA(MATCH($A$1,'Curriculum 2023-2024'!$A:$A,0),_xlfn.IFNA(MATCH($A$1,'Curriculum 2023-2024'!$F:$F,0),MATCH($A$1,'Curriculum 2023-2024'!$K:$K,0)))+2+$A2),"")))</f>
        <v>201900091</v>
      </c>
      <c r="C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2023-2024'!$K:$K,0)))+2+$A2),IF(IF(_xlfn.IFNA(MATCH($A$1,'Curriculum 2023-2024'!$A:$A,0),0)&gt;0,1,IF(_xlfn.IFNA(MATCH($A$1,'Curriculum 2023-2024'!$F:$F,0),0)&gt;0,2,IF(_xlfn.IFNA(MATCH($A$1,'Curriculum 2023-2024'!$K:$K,0),0)&gt;0,3,0)))=2,INDEX('Curriculum 2023-2024'!$G:$G,_xlfn.IFNA(MATCH($A$1,'Curriculum 2023-2024'!$A:$A,0),_xlfn.IFNA(MATCH($A$1,'Curriculum 2023-2024'!$F:$F,0),MATCH($A$1,'Curriculum 2023-2024'!$K:$K,0)))+2+$A2),IF(IF(_xlfn.IFNA(MATCH($A$1,'Curriculum 2023-2024'!$A:$A,0),0)&gt;0,1,IF(_xlfn.IFNA(MATCH($A$1,'Curriculum 2023-2024'!$F:$F,0),0)&gt;0,2,IF(_xlfn.IFNA(MATCH($A$1,'Curriculum 2023-2024'!$K:$K,0),0)&gt;0,3,0)))=3,INDEX('Curriculum 2023-2024'!$L:$L,_xlfn.IFNA(MATCH($A$1,'Curriculum 2023-2024'!$A:$A,0),_xlfn.IFNA(MATCH($A$1,'Curriculum 2023-2024'!$F:$F,0),MATCH($A$1,'Curriculum 2023-2024'!$K:$K,0)))+2+$A2),"")))</f>
        <v>Advanced Topics in Finite Element Methods</v>
      </c>
      <c r="D2">
        <v>5</v>
      </c>
    </row>
    <row r="3" spans="1:4" x14ac:dyDescent="0.25">
      <c r="A3">
        <v>2</v>
      </c>
      <c r="B3">
        <f>IF(IF(_xlfn.IFNA(MATCH($A$1,'Curriculum 2023-2024'!$A:$A,0),0)&gt;0,1,IF(_xlfn.IFNA(MATCH($A$1,'Curriculum 2023-2024'!$F:$F,0),0)&gt;0,2,IF(_xlfn.IFNA(MATCH($A$1,'Curriculum 2023-2024'!$K:$K,0),0)&gt;0,3,0)))=1,INDEX('Curriculum 2023-2024'!$A:$A,_xlfn.IFNA(MATCH($A$1,'Curriculum 2023-2024'!$A:$A,0),_xlfn.IFNA(MATCH($A$1,'Curriculum 2023-2024'!$F:$F,0),MATCH($A$1,'Curriculum 2023-2024'!$K:$K,0)))+2+$A3),IF(IF(_xlfn.IFNA(MATCH($A$1,'Curriculum 2023-2024'!$A:$A,0),0)&gt;0,1,IF(_xlfn.IFNA(MATCH($A$1,'Curriculum 2023-2024'!$F:$F,0),0)&gt;0,2,IF(_xlfn.IFNA(MATCH($A$1,'Curriculum 2023-2024'!$K:$K,0),0)&gt;0,3,0)))=2,INDEX('Curriculum 2023-2024'!$F:$F,_xlfn.IFNA(MATCH($A$1,'Curriculum 2023-2024'!$A:$A,0),_xlfn.IFNA(MATCH($A$1,'Curriculum 2023-2024'!$F:$F,0),MATCH($A$1,'Curriculum 2023-2024'!$K:$K,0)))+2+$A3),IF(IF(_xlfn.IFNA(MATCH($A$1,'Curriculum 2023-2024'!$A:$A,0),0)&gt;0,1,IF(_xlfn.IFNA(MATCH($A$1,'Curriculum 2023-2024'!$F:$F,0),0)&gt;0,2,IF(_xlfn.IFNA(MATCH($A$1,'Curriculum 2023-2024'!$K:$K,0),0)&gt;0,3,0)))=3,INDEX('Curriculum 2023-2024'!$K:$K,_xlfn.IFNA(MATCH($A$1,'Curriculum 2023-2024'!$A:$A,0),_xlfn.IFNA(MATCH($A$1,'Curriculum 2023-2024'!$F:$F,0),MATCH($A$1,'Curriculum 2023-2024'!$K:$K,0)))+2+$A3),"")))</f>
        <v>201800371</v>
      </c>
      <c r="C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2023-2024'!$K:$K,0)))+2+$A3),IF(IF(_xlfn.IFNA(MATCH($A$1,'Curriculum 2023-2024'!$A:$A,0),0)&gt;0,1,IF(_xlfn.IFNA(MATCH($A$1,'Curriculum 2023-2024'!$F:$F,0),0)&gt;0,2,IF(_xlfn.IFNA(MATCH($A$1,'Curriculum 2023-2024'!$K:$K,0),0)&gt;0,3,0)))=2,INDEX('Curriculum 2023-2024'!$G:$G,_xlfn.IFNA(MATCH($A$1,'Curriculum 2023-2024'!$A:$A,0),_xlfn.IFNA(MATCH($A$1,'Curriculum 2023-2024'!$F:$F,0),MATCH($A$1,'Curriculum 2023-2024'!$K:$K,0)))+2+$A3),IF(IF(_xlfn.IFNA(MATCH($A$1,'Curriculum 2023-2024'!$A:$A,0),0)&gt;0,1,IF(_xlfn.IFNA(MATCH($A$1,'Curriculum 2023-2024'!$F:$F,0),0)&gt;0,2,IF(_xlfn.IFNA(MATCH($A$1,'Curriculum 2023-2024'!$K:$K,0),0)&gt;0,3,0)))=3,INDEX('Curriculum 2023-2024'!$L:$L,_xlfn.IFNA(MATCH($A$1,'Curriculum 2023-2024'!$A:$A,0),_xlfn.IFNA(MATCH($A$1,'Curriculum 2023-2024'!$F:$F,0),MATCH($A$1,'Curriculum 2023-2024'!$K:$K,0)))+2+$A3),"")))</f>
        <v>Aeroacoustics</v>
      </c>
      <c r="D3">
        <v>5</v>
      </c>
    </row>
    <row r="4" spans="1:4" x14ac:dyDescent="0.25">
      <c r="A4">
        <v>3</v>
      </c>
      <c r="B4">
        <f>IF(IF(_xlfn.IFNA(MATCH($A$1,'Curriculum 2023-2024'!$A:$A,0),0)&gt;0,1,IF(_xlfn.IFNA(MATCH($A$1,'Curriculum 2023-2024'!$F:$F,0),0)&gt;0,2,IF(_xlfn.IFNA(MATCH($A$1,'Curriculum 2023-2024'!$K:$K,0),0)&gt;0,3,0)))=1,INDEX('Curriculum 2023-2024'!$A:$A,_xlfn.IFNA(MATCH($A$1,'Curriculum 2023-2024'!$A:$A,0),_xlfn.IFNA(MATCH($A$1,'Curriculum 2023-2024'!$F:$F,0),MATCH($A$1,'Curriculum 2023-2024'!$K:$K,0)))+2+$A4),IF(IF(_xlfn.IFNA(MATCH($A$1,'Curriculum 2023-2024'!$A:$A,0),0)&gt;0,1,IF(_xlfn.IFNA(MATCH($A$1,'Curriculum 2023-2024'!$F:$F,0),0)&gt;0,2,IF(_xlfn.IFNA(MATCH($A$1,'Curriculum 2023-2024'!$K:$K,0),0)&gt;0,3,0)))=2,INDEX('Curriculum 2023-2024'!$F:$F,_xlfn.IFNA(MATCH($A$1,'Curriculum 2023-2024'!$A:$A,0),_xlfn.IFNA(MATCH($A$1,'Curriculum 2023-2024'!$F:$F,0),MATCH($A$1,'Curriculum 2023-2024'!$K:$K,0)))+2+$A4),IF(IF(_xlfn.IFNA(MATCH($A$1,'Curriculum 2023-2024'!$A:$A,0),0)&gt;0,1,IF(_xlfn.IFNA(MATCH($A$1,'Curriculum 2023-2024'!$F:$F,0),0)&gt;0,2,IF(_xlfn.IFNA(MATCH($A$1,'Curriculum 2023-2024'!$K:$K,0),0)&gt;0,3,0)))=3,INDEX('Curriculum 2023-2024'!$K:$K,_xlfn.IFNA(MATCH($A$1,'Curriculum 2023-2024'!$A:$A,0),_xlfn.IFNA(MATCH($A$1,'Curriculum 2023-2024'!$F:$F,0),MATCH($A$1,'Curriculum 2023-2024'!$K:$K,0)))+2+$A4),"")))</f>
        <v>202000244</v>
      </c>
      <c r="C4" t="str">
        <f>IF(IF(_xlfn.IFNA(MATCH($A$1,'Curriculum 2023-2024'!$A:$A,0),0)&gt;0,1,IF(_xlfn.IFNA(MATCH($A$1,'Curriculum 2023-2024'!$F:$F,0),0)&gt;0,2,IF(_xlfn.IFNA(MATCH($A$1,'Curriculum 2023-2024'!$K:$K,0),0)&gt;0,3,0)))=1,INDEX('Curriculum 2023-2024'!$B:$B,_xlfn.IFNA(MATCH($A$1,'Curriculum 2023-2024'!$A:$A,0),_xlfn.IFNA(MATCH($A$1,'Curriculum 2023-2024'!$F:$F,0),MATCH($A$1,'Curriculum 2023-2024'!$K:$K,0)))+2+$A4),IF(IF(_xlfn.IFNA(MATCH($A$1,'Curriculum 2023-2024'!$A:$A,0),0)&gt;0,1,IF(_xlfn.IFNA(MATCH($A$1,'Curriculum 2023-2024'!$F:$F,0),0)&gt;0,2,IF(_xlfn.IFNA(MATCH($A$1,'Curriculum 2023-2024'!$K:$K,0),0)&gt;0,3,0)))=2,INDEX('Curriculum 2023-2024'!$G:$G,_xlfn.IFNA(MATCH($A$1,'Curriculum 2023-2024'!$A:$A,0),_xlfn.IFNA(MATCH($A$1,'Curriculum 2023-2024'!$F:$F,0),MATCH($A$1,'Curriculum 2023-2024'!$K:$K,0)))+2+$A4),IF(IF(_xlfn.IFNA(MATCH($A$1,'Curriculum 2023-2024'!$A:$A,0),0)&gt;0,1,IF(_xlfn.IFNA(MATCH($A$1,'Curriculum 2023-2024'!$F:$F,0),0)&gt;0,2,IF(_xlfn.IFNA(MATCH($A$1,'Curriculum 2023-2024'!$K:$K,0),0)&gt;0,3,0)))=3,INDEX('Curriculum 2023-2024'!$L:$L,_xlfn.IFNA(MATCH($A$1,'Curriculum 2023-2024'!$A:$A,0),_xlfn.IFNA(MATCH($A$1,'Curriculum 2023-2024'!$F:$F,0),MATCH($A$1,'Curriculum 2023-2024'!$K:$K,0)))+2+$A4),"")))</f>
        <v>Aircraft &amp; Wind Turbine Aerodynamics</v>
      </c>
      <c r="D4">
        <v>5</v>
      </c>
    </row>
    <row r="5" spans="1:4" x14ac:dyDescent="0.25">
      <c r="A5">
        <v>4</v>
      </c>
      <c r="B5">
        <f>IF(IF(_xlfn.IFNA(MATCH($A$1,'Curriculum 2023-2024'!$A:$A,0),0)&gt;0,1,IF(_xlfn.IFNA(MATCH($A$1,'Curriculum 2023-2024'!$F:$F,0),0)&gt;0,2,IF(_xlfn.IFNA(MATCH($A$1,'Curriculum 2023-2024'!$K:$K,0),0)&gt;0,3,0)))=1,INDEX('Curriculum 2023-2024'!$A:$A,_xlfn.IFNA(MATCH($A$1,'Curriculum 2023-2024'!$A:$A,0),_xlfn.IFNA(MATCH($A$1,'Curriculum 2023-2024'!$F:$F,0),MATCH($A$1,'Curriculum 2023-2024'!$K:$K,0)))+2+$A5),IF(IF(_xlfn.IFNA(MATCH($A$1,'Curriculum 2023-2024'!$A:$A,0),0)&gt;0,1,IF(_xlfn.IFNA(MATCH($A$1,'Curriculum 2023-2024'!$F:$F,0),0)&gt;0,2,IF(_xlfn.IFNA(MATCH($A$1,'Curriculum 2023-2024'!$K:$K,0),0)&gt;0,3,0)))=2,INDEX('Curriculum 2023-2024'!$F:$F,_xlfn.IFNA(MATCH($A$1,'Curriculum 2023-2024'!$A:$A,0),_xlfn.IFNA(MATCH($A$1,'Curriculum 2023-2024'!$F:$F,0),MATCH($A$1,'Curriculum 2023-2024'!$K:$K,0)))+2+$A5),IF(IF(_xlfn.IFNA(MATCH($A$1,'Curriculum 2023-2024'!$A:$A,0),0)&gt;0,1,IF(_xlfn.IFNA(MATCH($A$1,'Curriculum 2023-2024'!$F:$F,0),0)&gt;0,2,IF(_xlfn.IFNA(MATCH($A$1,'Curriculum 2023-2024'!$K:$K,0),0)&gt;0,3,0)))=3,INDEX('Curriculum 2023-2024'!$K:$K,_xlfn.IFNA(MATCH($A$1,'Curriculum 2023-2024'!$A:$A,0),_xlfn.IFNA(MATCH($A$1,'Curriculum 2023-2024'!$F:$F,0),MATCH($A$1,'Curriculum 2023-2024'!$K:$K,0)))+2+$A5),"")))</f>
        <v>191121710</v>
      </c>
      <c r="C5" t="str">
        <f>IF(IF(_xlfn.IFNA(MATCH($A$1,'Curriculum 2023-2024'!$A:$A,0),0)&gt;0,1,IF(_xlfn.IFNA(MATCH($A$1,'Curriculum 2023-2024'!$F:$F,0),0)&gt;0,2,IF(_xlfn.IFNA(MATCH($A$1,'Curriculum 2023-2024'!$K:$K,0),0)&gt;0,3,0)))=1,INDEX('Curriculum 2023-2024'!$B:$B,_xlfn.IFNA(MATCH($A$1,'Curriculum 2023-2024'!$A:$A,0),_xlfn.IFNA(MATCH($A$1,'Curriculum 2023-2024'!$F:$F,0),MATCH($A$1,'Curriculum 2023-2024'!$K:$K,0)))+2+$A5),IF(IF(_xlfn.IFNA(MATCH($A$1,'Curriculum 2023-2024'!$A:$A,0),0)&gt;0,1,IF(_xlfn.IFNA(MATCH($A$1,'Curriculum 2023-2024'!$F:$F,0),0)&gt;0,2,IF(_xlfn.IFNA(MATCH($A$1,'Curriculum 2023-2024'!$K:$K,0),0)&gt;0,3,0)))=2,INDEX('Curriculum 2023-2024'!$G:$G,_xlfn.IFNA(MATCH($A$1,'Curriculum 2023-2024'!$A:$A,0),_xlfn.IFNA(MATCH($A$1,'Curriculum 2023-2024'!$F:$F,0),MATCH($A$1,'Curriculum 2023-2024'!$K:$K,0)))+2+$A5),IF(IF(_xlfn.IFNA(MATCH($A$1,'Curriculum 2023-2024'!$A:$A,0),0)&gt;0,1,IF(_xlfn.IFNA(MATCH($A$1,'Curriculum 2023-2024'!$F:$F,0),0)&gt;0,2,IF(_xlfn.IFNA(MATCH($A$1,'Curriculum 2023-2024'!$K:$K,0),0)&gt;0,3,0)))=3,INDEX('Curriculum 2023-2024'!$L:$L,_xlfn.IFNA(MATCH($A$1,'Curriculum 2023-2024'!$A:$A,0),_xlfn.IFNA(MATCH($A$1,'Curriculum 2023-2024'!$F:$F,0),MATCH($A$1,'Curriculum 2023-2024'!$K:$K,0)))+2+$A5),"")))</f>
        <v>Composites</v>
      </c>
      <c r="D5">
        <v>5</v>
      </c>
    </row>
    <row r="6" spans="1:4" x14ac:dyDescent="0.25">
      <c r="A6">
        <v>5</v>
      </c>
      <c r="B6">
        <f>IF(IF(_xlfn.IFNA(MATCH($A$1,'Curriculum 2023-2024'!$A:$A,0),0)&gt;0,1,IF(_xlfn.IFNA(MATCH($A$1,'Curriculum 2023-2024'!$F:$F,0),0)&gt;0,2,IF(_xlfn.IFNA(MATCH($A$1,'Curriculum 2023-2024'!$K:$K,0),0)&gt;0,3,0)))=1,INDEX('Curriculum 2023-2024'!$A:$A,_xlfn.IFNA(MATCH($A$1,'Curriculum 2023-2024'!$A:$A,0),_xlfn.IFNA(MATCH($A$1,'Curriculum 2023-2024'!$F:$F,0),MATCH($A$1,'Curriculum 2023-2024'!$K:$K,0)))+2+$A6),IF(IF(_xlfn.IFNA(MATCH($A$1,'Curriculum 2023-2024'!$A:$A,0),0)&gt;0,1,IF(_xlfn.IFNA(MATCH($A$1,'Curriculum 2023-2024'!$F:$F,0),0)&gt;0,2,IF(_xlfn.IFNA(MATCH($A$1,'Curriculum 2023-2024'!$K:$K,0),0)&gt;0,3,0)))=2,INDEX('Curriculum 2023-2024'!$F:$F,_xlfn.IFNA(MATCH($A$1,'Curriculum 2023-2024'!$A:$A,0),_xlfn.IFNA(MATCH($A$1,'Curriculum 2023-2024'!$F:$F,0),MATCH($A$1,'Curriculum 2023-2024'!$K:$K,0)))+2+$A6),IF(IF(_xlfn.IFNA(MATCH($A$1,'Curriculum 2023-2024'!$A:$A,0),0)&gt;0,1,IF(_xlfn.IFNA(MATCH($A$1,'Curriculum 2023-2024'!$F:$F,0),0)&gt;0,2,IF(_xlfn.IFNA(MATCH($A$1,'Curriculum 2023-2024'!$K:$K,0),0)&gt;0,3,0)))=3,INDEX('Curriculum 2023-2024'!$K:$K,_xlfn.IFNA(MATCH($A$1,'Curriculum 2023-2024'!$A:$A,0),_xlfn.IFNA(MATCH($A$1,'Curriculum 2023-2024'!$F:$F,0),MATCH($A$1,'Curriculum 2023-2024'!$K:$K,0)))+2+$A6),"")))</f>
        <v>191154731</v>
      </c>
      <c r="C6" t="str">
        <f>IF(IF(_xlfn.IFNA(MATCH($A$1,'Curriculum 2023-2024'!$A:$A,0),0)&gt;0,1,IF(_xlfn.IFNA(MATCH($A$1,'Curriculum 2023-2024'!$F:$F,0),0)&gt;0,2,IF(_xlfn.IFNA(MATCH($A$1,'Curriculum 2023-2024'!$K:$K,0),0)&gt;0,3,0)))=1,INDEX('Curriculum 2023-2024'!$B:$B,_xlfn.IFNA(MATCH($A$1,'Curriculum 2023-2024'!$A:$A,0),_xlfn.IFNA(MATCH($A$1,'Curriculum 2023-2024'!$F:$F,0),MATCH($A$1,'Curriculum 2023-2024'!$K:$K,0)))+2+$A6),IF(IF(_xlfn.IFNA(MATCH($A$1,'Curriculum 2023-2024'!$A:$A,0),0)&gt;0,1,IF(_xlfn.IFNA(MATCH($A$1,'Curriculum 2023-2024'!$F:$F,0),0)&gt;0,2,IF(_xlfn.IFNA(MATCH($A$1,'Curriculum 2023-2024'!$K:$K,0),0)&gt;0,3,0)))=2,INDEX('Curriculum 2023-2024'!$G:$G,_xlfn.IFNA(MATCH($A$1,'Curriculum 2023-2024'!$A:$A,0),_xlfn.IFNA(MATCH($A$1,'Curriculum 2023-2024'!$F:$F,0),MATCH($A$1,'Curriculum 2023-2024'!$K:$K,0)))+2+$A6),IF(IF(_xlfn.IFNA(MATCH($A$1,'Curriculum 2023-2024'!$A:$A,0),0)&gt;0,1,IF(_xlfn.IFNA(MATCH($A$1,'Curriculum 2023-2024'!$F:$F,0),0)&gt;0,2,IF(_xlfn.IFNA(MATCH($A$1,'Curriculum 2023-2024'!$K:$K,0),0)&gt;0,3,0)))=3,INDEX('Curriculum 2023-2024'!$L:$L,_xlfn.IFNA(MATCH($A$1,'Curriculum 2023-2024'!$A:$A,0),_xlfn.IFNA(MATCH($A$1,'Curriculum 2023-2024'!$F:$F,0),MATCH($A$1,'Curriculum 2023-2024'!$K:$K,0)))+2+$A6),"")))</f>
        <v>Computational Fluid Dynamics</v>
      </c>
      <c r="D6">
        <v>5</v>
      </c>
    </row>
    <row r="7" spans="1:4" x14ac:dyDescent="0.25">
      <c r="A7">
        <v>6</v>
      </c>
      <c r="B7">
        <f>IF(IF(_xlfn.IFNA(MATCH($A$1,'Curriculum 2023-2024'!$A:$A,0),0)&gt;0,1,IF(_xlfn.IFNA(MATCH($A$1,'Curriculum 2023-2024'!$F:$F,0),0)&gt;0,2,IF(_xlfn.IFNA(MATCH($A$1,'Curriculum 2023-2024'!$K:$K,0),0)&gt;0,3,0)))=1,INDEX('Curriculum 2023-2024'!$A:$A,_xlfn.IFNA(MATCH($A$1,'Curriculum 2023-2024'!$A:$A,0),_xlfn.IFNA(MATCH($A$1,'Curriculum 2023-2024'!$F:$F,0),MATCH($A$1,'Curriculum 2023-2024'!$K:$K,0)))+2+$A7),IF(IF(_xlfn.IFNA(MATCH($A$1,'Curriculum 2023-2024'!$A:$A,0),0)&gt;0,1,IF(_xlfn.IFNA(MATCH($A$1,'Curriculum 2023-2024'!$F:$F,0),0)&gt;0,2,IF(_xlfn.IFNA(MATCH($A$1,'Curriculum 2023-2024'!$K:$K,0),0)&gt;0,3,0)))=2,INDEX('Curriculum 2023-2024'!$F:$F,_xlfn.IFNA(MATCH($A$1,'Curriculum 2023-2024'!$A:$A,0),_xlfn.IFNA(MATCH($A$1,'Curriculum 2023-2024'!$F:$F,0),MATCH($A$1,'Curriculum 2023-2024'!$K:$K,0)))+2+$A7),IF(IF(_xlfn.IFNA(MATCH($A$1,'Curriculum 2023-2024'!$A:$A,0),0)&gt;0,1,IF(_xlfn.IFNA(MATCH($A$1,'Curriculum 2023-2024'!$F:$F,0),0)&gt;0,2,IF(_xlfn.IFNA(MATCH($A$1,'Curriculum 2023-2024'!$K:$K,0),0)&gt;0,3,0)))=3,INDEX('Curriculum 2023-2024'!$K:$K,_xlfn.IFNA(MATCH($A$1,'Curriculum 2023-2024'!$A:$A,0),_xlfn.IFNA(MATCH($A$1,'Curriculum 2023-2024'!$F:$F,0),MATCH($A$1,'Curriculum 2023-2024'!$K:$K,0)))+2+$A7),"")))</f>
        <v>201500235</v>
      </c>
      <c r="C7" t="str">
        <f>IF(IF(_xlfn.IFNA(MATCH($A$1,'Curriculum 2023-2024'!$A:$A,0),0)&gt;0,1,IF(_xlfn.IFNA(MATCH($A$1,'Curriculum 2023-2024'!$F:$F,0),0)&gt;0,2,IF(_xlfn.IFNA(MATCH($A$1,'Curriculum 2023-2024'!$K:$K,0),0)&gt;0,3,0)))=1,INDEX('Curriculum 2023-2024'!$B:$B,_xlfn.IFNA(MATCH($A$1,'Curriculum 2023-2024'!$A:$A,0),_xlfn.IFNA(MATCH($A$1,'Curriculum 2023-2024'!$F:$F,0),MATCH($A$1,'Curriculum 2023-2024'!$K:$K,0)))+2+$A7),IF(IF(_xlfn.IFNA(MATCH($A$1,'Curriculum 2023-2024'!$A:$A,0),0)&gt;0,1,IF(_xlfn.IFNA(MATCH($A$1,'Curriculum 2023-2024'!$F:$F,0),0)&gt;0,2,IF(_xlfn.IFNA(MATCH($A$1,'Curriculum 2023-2024'!$K:$K,0),0)&gt;0,3,0)))=2,INDEX('Curriculum 2023-2024'!$G:$G,_xlfn.IFNA(MATCH($A$1,'Curriculum 2023-2024'!$A:$A,0),_xlfn.IFNA(MATCH($A$1,'Curriculum 2023-2024'!$F:$F,0),MATCH($A$1,'Curriculum 2023-2024'!$K:$K,0)))+2+$A7),IF(IF(_xlfn.IFNA(MATCH($A$1,'Curriculum 2023-2024'!$A:$A,0),0)&gt;0,1,IF(_xlfn.IFNA(MATCH($A$1,'Curriculum 2023-2024'!$F:$F,0),0)&gt;0,2,IF(_xlfn.IFNA(MATCH($A$1,'Curriculum 2023-2024'!$K:$K,0),0)&gt;0,3,0)))=3,INDEX('Curriculum 2023-2024'!$L:$L,_xlfn.IFNA(MATCH($A$1,'Curriculum 2023-2024'!$A:$A,0),_xlfn.IFNA(MATCH($A$1,'Curriculum 2023-2024'!$F:$F,0),MATCH($A$1,'Curriculum 2023-2024'!$K:$K,0)))+2+$A7),"")))</f>
        <v>Design for Maintenance Operations</v>
      </c>
      <c r="D7">
        <v>5</v>
      </c>
    </row>
    <row r="8" spans="1:4" x14ac:dyDescent="0.25">
      <c r="A8">
        <v>7</v>
      </c>
      <c r="B8">
        <f>IF(IF(_xlfn.IFNA(MATCH($A$1,'Curriculum 2023-2024'!$A:$A,0),0)&gt;0,1,IF(_xlfn.IFNA(MATCH($A$1,'Curriculum 2023-2024'!$F:$F,0),0)&gt;0,2,IF(_xlfn.IFNA(MATCH($A$1,'Curriculum 2023-2024'!$K:$K,0),0)&gt;0,3,0)))=1,INDEX('Curriculum 2023-2024'!$A:$A,_xlfn.IFNA(MATCH($A$1,'Curriculum 2023-2024'!$A:$A,0),_xlfn.IFNA(MATCH($A$1,'Curriculum 2023-2024'!$F:$F,0),MATCH($A$1,'Curriculum 2023-2024'!$K:$K,0)))+2+$A8),IF(IF(_xlfn.IFNA(MATCH($A$1,'Curriculum 2023-2024'!$A:$A,0),0)&gt;0,1,IF(_xlfn.IFNA(MATCH($A$1,'Curriculum 2023-2024'!$F:$F,0),0)&gt;0,2,IF(_xlfn.IFNA(MATCH($A$1,'Curriculum 2023-2024'!$K:$K,0),0)&gt;0,3,0)))=2,INDEX('Curriculum 2023-2024'!$F:$F,_xlfn.IFNA(MATCH($A$1,'Curriculum 2023-2024'!$A:$A,0),_xlfn.IFNA(MATCH($A$1,'Curriculum 2023-2024'!$F:$F,0),MATCH($A$1,'Curriculum 2023-2024'!$K:$K,0)))+2+$A8),IF(IF(_xlfn.IFNA(MATCH($A$1,'Curriculum 2023-2024'!$A:$A,0),0)&gt;0,1,IF(_xlfn.IFNA(MATCH($A$1,'Curriculum 2023-2024'!$F:$F,0),0)&gt;0,2,IF(_xlfn.IFNA(MATCH($A$1,'Curriculum 2023-2024'!$K:$K,0),0)&gt;0,3,0)))=3,INDEX('Curriculum 2023-2024'!$K:$K,_xlfn.IFNA(MATCH($A$1,'Curriculum 2023-2024'!$A:$A,0),_xlfn.IFNA(MATCH($A$1,'Curriculum 2023-2024'!$F:$F,0),MATCH($A$1,'Curriculum 2023-2024'!$K:$K,0)))+2+$A8),"")))</f>
        <v>202000245</v>
      </c>
      <c r="C8" t="str">
        <f>IF(IF(_xlfn.IFNA(MATCH($A$1,'Curriculum 2023-2024'!$A:$A,0),0)&gt;0,1,IF(_xlfn.IFNA(MATCH($A$1,'Curriculum 2023-2024'!$F:$F,0),0)&gt;0,2,IF(_xlfn.IFNA(MATCH($A$1,'Curriculum 2023-2024'!$K:$K,0),0)&gt;0,3,0)))=1,INDEX('Curriculum 2023-2024'!$B:$B,_xlfn.IFNA(MATCH($A$1,'Curriculum 2023-2024'!$A:$A,0),_xlfn.IFNA(MATCH($A$1,'Curriculum 2023-2024'!$F:$F,0),MATCH($A$1,'Curriculum 2023-2024'!$K:$K,0)))+2+$A8),IF(IF(_xlfn.IFNA(MATCH($A$1,'Curriculum 2023-2024'!$A:$A,0),0)&gt;0,1,IF(_xlfn.IFNA(MATCH($A$1,'Curriculum 2023-2024'!$F:$F,0),0)&gt;0,2,IF(_xlfn.IFNA(MATCH($A$1,'Curriculum 2023-2024'!$K:$K,0),0)&gt;0,3,0)))=2,INDEX('Curriculum 2023-2024'!$G:$G,_xlfn.IFNA(MATCH($A$1,'Curriculum 2023-2024'!$A:$A,0),_xlfn.IFNA(MATCH($A$1,'Curriculum 2023-2024'!$F:$F,0),MATCH($A$1,'Curriculum 2023-2024'!$K:$K,0)))+2+$A8),IF(IF(_xlfn.IFNA(MATCH($A$1,'Curriculum 2023-2024'!$A:$A,0),0)&gt;0,1,IF(_xlfn.IFNA(MATCH($A$1,'Curriculum 2023-2024'!$F:$F,0),0)&gt;0,2,IF(_xlfn.IFNA(MATCH($A$1,'Curriculum 2023-2024'!$K:$K,0),0)&gt;0,3,0)))=3,INDEX('Curriculum 2023-2024'!$L:$L,_xlfn.IFNA(MATCH($A$1,'Curriculum 2023-2024'!$A:$A,0),_xlfn.IFNA(MATCH($A$1,'Curriculum 2023-2024'!$F:$F,0),MATCH($A$1,'Curriculum 2023-2024'!$K:$K,0)))+2+$A8),"")))</f>
        <v>Experimental methods in Fluid and Thermal Engineering</v>
      </c>
      <c r="D8">
        <v>5</v>
      </c>
    </row>
    <row r="9" spans="1:4" x14ac:dyDescent="0.25">
      <c r="A9">
        <v>8</v>
      </c>
      <c r="B9">
        <f>IF(IF(_xlfn.IFNA(MATCH($A$1,'Curriculum 2023-2024'!$A:$A,0),0)&gt;0,1,IF(_xlfn.IFNA(MATCH($A$1,'Curriculum 2023-2024'!$F:$F,0),0)&gt;0,2,IF(_xlfn.IFNA(MATCH($A$1,'Curriculum 2023-2024'!$K:$K,0),0)&gt;0,3,0)))=1,INDEX('Curriculum 2023-2024'!$A:$A,_xlfn.IFNA(MATCH($A$1,'Curriculum 2023-2024'!$A:$A,0),_xlfn.IFNA(MATCH($A$1,'Curriculum 2023-2024'!$F:$F,0),MATCH($A$1,'Curriculum 2023-2024'!$K:$K,0)))+2+$A9),IF(IF(_xlfn.IFNA(MATCH($A$1,'Curriculum 2023-2024'!$A:$A,0),0)&gt;0,1,IF(_xlfn.IFNA(MATCH($A$1,'Curriculum 2023-2024'!$F:$F,0),0)&gt;0,2,IF(_xlfn.IFNA(MATCH($A$1,'Curriculum 2023-2024'!$K:$K,0),0)&gt;0,3,0)))=2,INDEX('Curriculum 2023-2024'!$F:$F,_xlfn.IFNA(MATCH($A$1,'Curriculum 2023-2024'!$A:$A,0),_xlfn.IFNA(MATCH($A$1,'Curriculum 2023-2024'!$F:$F,0),MATCH($A$1,'Curriculum 2023-2024'!$K:$K,0)))+2+$A9),IF(IF(_xlfn.IFNA(MATCH($A$1,'Curriculum 2023-2024'!$A:$A,0),0)&gt;0,1,IF(_xlfn.IFNA(MATCH($A$1,'Curriculum 2023-2024'!$F:$F,0),0)&gt;0,2,IF(_xlfn.IFNA(MATCH($A$1,'Curriculum 2023-2024'!$K:$K,0),0)&gt;0,3,0)))=3,INDEX('Curriculum 2023-2024'!$K:$K,_xlfn.IFNA(MATCH($A$1,'Curriculum 2023-2024'!$A:$A,0),_xlfn.IFNA(MATCH($A$1,'Curriculum 2023-2024'!$F:$F,0),MATCH($A$1,'Curriculum 2023-2024'!$K:$K,0)))+2+$A9),"")))</f>
        <v>201900074</v>
      </c>
      <c r="C9" t="str">
        <f>IF(IF(_xlfn.IFNA(MATCH($A$1,'Curriculum 2023-2024'!$A:$A,0),0)&gt;0,1,IF(_xlfn.IFNA(MATCH($A$1,'Curriculum 2023-2024'!$F:$F,0),0)&gt;0,2,IF(_xlfn.IFNA(MATCH($A$1,'Curriculum 2023-2024'!$K:$K,0),0)&gt;0,3,0)))=1,INDEX('Curriculum 2023-2024'!$B:$B,_xlfn.IFNA(MATCH($A$1,'Curriculum 2023-2024'!$A:$A,0),_xlfn.IFNA(MATCH($A$1,'Curriculum 2023-2024'!$F:$F,0),MATCH($A$1,'Curriculum 2023-2024'!$K:$K,0)))+2+$A9),IF(IF(_xlfn.IFNA(MATCH($A$1,'Curriculum 2023-2024'!$A:$A,0),0)&gt;0,1,IF(_xlfn.IFNA(MATCH($A$1,'Curriculum 2023-2024'!$F:$F,0),0)&gt;0,2,IF(_xlfn.IFNA(MATCH($A$1,'Curriculum 2023-2024'!$K:$K,0),0)&gt;0,3,0)))=2,INDEX('Curriculum 2023-2024'!$G:$G,_xlfn.IFNA(MATCH($A$1,'Curriculum 2023-2024'!$A:$A,0),_xlfn.IFNA(MATCH($A$1,'Curriculum 2023-2024'!$F:$F,0),MATCH($A$1,'Curriculum 2023-2024'!$K:$K,0)))+2+$A9),IF(IF(_xlfn.IFNA(MATCH($A$1,'Curriculum 2023-2024'!$A:$A,0),0)&gt;0,1,IF(_xlfn.IFNA(MATCH($A$1,'Curriculum 2023-2024'!$F:$F,0),0)&gt;0,2,IF(_xlfn.IFNA(MATCH($A$1,'Curriculum 2023-2024'!$K:$K,0),0)&gt;0,3,0)))=3,INDEX('Curriculum 2023-2024'!$L:$L,_xlfn.IFNA(MATCH($A$1,'Curriculum 2023-2024'!$A:$A,0),_xlfn.IFNA(MATCH($A$1,'Curriculum 2023-2024'!$F:$F,0),MATCH($A$1,'Curriculum 2023-2024'!$K:$K,0)))+2+$A9),"")))</f>
        <v>Fundamentals of Numerical Methods</v>
      </c>
      <c r="D9">
        <v>5</v>
      </c>
    </row>
    <row r="10" spans="1:4" x14ac:dyDescent="0.25">
      <c r="A10">
        <v>9</v>
      </c>
      <c r="B10">
        <f>IF(IF(_xlfn.IFNA(MATCH($A$1,'Curriculum 2023-2024'!$A:$A,0),0)&gt;0,1,IF(_xlfn.IFNA(MATCH($A$1,'Curriculum 2023-2024'!$F:$F,0),0)&gt;0,2,IF(_xlfn.IFNA(MATCH($A$1,'Curriculum 2023-2024'!$K:$K,0),0)&gt;0,3,0)))=1,INDEX('Curriculum 2023-2024'!$A:$A,_xlfn.IFNA(MATCH($A$1,'Curriculum 2023-2024'!$A:$A,0),_xlfn.IFNA(MATCH($A$1,'Curriculum 2023-2024'!$F:$F,0),MATCH($A$1,'Curriculum 2023-2024'!$K:$K,0)))+2+$A10),IF(IF(_xlfn.IFNA(MATCH($A$1,'Curriculum 2023-2024'!$A:$A,0),0)&gt;0,1,IF(_xlfn.IFNA(MATCH($A$1,'Curriculum 2023-2024'!$F:$F,0),0)&gt;0,2,IF(_xlfn.IFNA(MATCH($A$1,'Curriculum 2023-2024'!$K:$K,0),0)&gt;0,3,0)))=2,INDEX('Curriculum 2023-2024'!$F:$F,_xlfn.IFNA(MATCH($A$1,'Curriculum 2023-2024'!$A:$A,0),_xlfn.IFNA(MATCH($A$1,'Curriculum 2023-2024'!$F:$F,0),MATCH($A$1,'Curriculum 2023-2024'!$K:$K,0)))+2+$A10),IF(IF(_xlfn.IFNA(MATCH($A$1,'Curriculum 2023-2024'!$A:$A,0),0)&gt;0,1,IF(_xlfn.IFNA(MATCH($A$1,'Curriculum 2023-2024'!$F:$F,0),0)&gt;0,2,IF(_xlfn.IFNA(MATCH($A$1,'Curriculum 2023-2024'!$K:$K,0),0)&gt;0,3,0)))=3,INDEX('Curriculum 2023-2024'!$K:$K,_xlfn.IFNA(MATCH($A$1,'Curriculum 2023-2024'!$A:$A,0),_xlfn.IFNA(MATCH($A$1,'Curriculum 2023-2024'!$F:$F,0),MATCH($A$1,'Curriculum 2023-2024'!$K:$K,0)))+2+$A10),"")))</f>
        <v>202000246</v>
      </c>
      <c r="C10"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2023-2024'!$K:$K,0)))+2+$A10),IF(IF(_xlfn.IFNA(MATCH($A$1,'Curriculum 2023-2024'!$A:$A,0),0)&gt;0,1,IF(_xlfn.IFNA(MATCH($A$1,'Curriculum 2023-2024'!$F:$F,0),0)&gt;0,2,IF(_xlfn.IFNA(MATCH($A$1,'Curriculum 2023-2024'!$K:$K,0),0)&gt;0,3,0)))=2,INDEX('Curriculum 2023-2024'!$G:$G,_xlfn.IFNA(MATCH($A$1,'Curriculum 2023-2024'!$A:$A,0),_xlfn.IFNA(MATCH($A$1,'Curriculum 2023-2024'!$F:$F,0),MATCH($A$1,'Curriculum 2023-2024'!$K:$K,0)))+2+$A10),IF(IF(_xlfn.IFNA(MATCH($A$1,'Curriculum 2023-2024'!$A:$A,0),0)&gt;0,1,IF(_xlfn.IFNA(MATCH($A$1,'Curriculum 2023-2024'!$F:$F,0),0)&gt;0,2,IF(_xlfn.IFNA(MATCH($A$1,'Curriculum 2023-2024'!$K:$K,0),0)&gt;0,3,0)))=3,INDEX('Curriculum 2023-2024'!$L:$L,_xlfn.IFNA(MATCH($A$1,'Curriculum 2023-2024'!$A:$A,0),_xlfn.IFNA(MATCH($A$1,'Curriculum 2023-2024'!$F:$F,0),MATCH($A$1,'Curriculum 2023-2024'!$K:$K,0)))+2+$A10),"")))</f>
        <v>Frontiers in Aeronautics</v>
      </c>
      <c r="D10">
        <v>5</v>
      </c>
    </row>
    <row r="11" spans="1:4" x14ac:dyDescent="0.25">
      <c r="A11">
        <v>10</v>
      </c>
      <c r="B11">
        <f>IF(IF(_xlfn.IFNA(MATCH($A$1,'Curriculum 2023-2024'!$A:$A,0),0)&gt;0,1,IF(_xlfn.IFNA(MATCH($A$1,'Curriculum 2023-2024'!$F:$F,0),0)&gt;0,2,IF(_xlfn.IFNA(MATCH($A$1,'Curriculum 2023-2024'!$K:$K,0),0)&gt;0,3,0)))=1,INDEX('Curriculum 2023-2024'!$A:$A,_xlfn.IFNA(MATCH($A$1,'Curriculum 2023-2024'!$A:$A,0),_xlfn.IFNA(MATCH($A$1,'Curriculum 2023-2024'!$F:$F,0),MATCH($A$1,'Curriculum 2023-2024'!$K:$K,0)))+2+$A11),IF(IF(_xlfn.IFNA(MATCH($A$1,'Curriculum 2023-2024'!$A:$A,0),0)&gt;0,1,IF(_xlfn.IFNA(MATCH($A$1,'Curriculum 2023-2024'!$F:$F,0),0)&gt;0,2,IF(_xlfn.IFNA(MATCH($A$1,'Curriculum 2023-2024'!$K:$K,0),0)&gt;0,3,0)))=2,INDEX('Curriculum 2023-2024'!$F:$F,_xlfn.IFNA(MATCH($A$1,'Curriculum 2023-2024'!$A:$A,0),_xlfn.IFNA(MATCH($A$1,'Curriculum 2023-2024'!$F:$F,0),MATCH($A$1,'Curriculum 2023-2024'!$K:$K,0)))+2+$A11),IF(IF(_xlfn.IFNA(MATCH($A$1,'Curriculum 2023-2024'!$A:$A,0),0)&gt;0,1,IF(_xlfn.IFNA(MATCH($A$1,'Curriculum 2023-2024'!$F:$F,0),0)&gt;0,2,IF(_xlfn.IFNA(MATCH($A$1,'Curriculum 2023-2024'!$K:$K,0),0)&gt;0,3,0)))=3,INDEX('Curriculum 2023-2024'!$K:$K,_xlfn.IFNA(MATCH($A$1,'Curriculum 2023-2024'!$A:$A,0),_xlfn.IFNA(MATCH($A$1,'Curriculum 2023-2024'!$F:$F,0),MATCH($A$1,'Curriculum 2023-2024'!$K:$K,0)))+2+$A11),"")))</f>
        <v>201400037</v>
      </c>
      <c r="C11"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2023-2024'!$K:$K,0)))+2+$A11),IF(IF(_xlfn.IFNA(MATCH($A$1,'Curriculum 2023-2024'!$A:$A,0),0)&gt;0,1,IF(_xlfn.IFNA(MATCH($A$1,'Curriculum 2023-2024'!$F:$F,0),0)&gt;0,2,IF(_xlfn.IFNA(MATCH($A$1,'Curriculum 2023-2024'!$K:$K,0),0)&gt;0,3,0)))=2,INDEX('Curriculum 2023-2024'!$G:$G,_xlfn.IFNA(MATCH($A$1,'Curriculum 2023-2024'!$A:$A,0),_xlfn.IFNA(MATCH($A$1,'Curriculum 2023-2024'!$F:$F,0),MATCH($A$1,'Curriculum 2023-2024'!$K:$K,0)))+2+$A11),IF(IF(_xlfn.IFNA(MATCH($A$1,'Curriculum 2023-2024'!$A:$A,0),0)&gt;0,1,IF(_xlfn.IFNA(MATCH($A$1,'Curriculum 2023-2024'!$F:$F,0),0)&gt;0,2,IF(_xlfn.IFNA(MATCH($A$1,'Curriculum 2023-2024'!$K:$K,0),0)&gt;0,3,0)))=3,INDEX('Curriculum 2023-2024'!$L:$L,_xlfn.IFNA(MATCH($A$1,'Curriculum 2023-2024'!$A:$A,0),_xlfn.IFNA(MATCH($A$1,'Curriculum 2023-2024'!$F:$F,0),MATCH($A$1,'Curriculum 2023-2024'!$K:$K,0)))+2+$A11),"")))</f>
        <v>Linear Solid Mechanics</v>
      </c>
      <c r="D11">
        <v>5</v>
      </c>
    </row>
    <row r="12" spans="1:4" x14ac:dyDescent="0.25">
      <c r="A12">
        <v>11</v>
      </c>
      <c r="B12">
        <f>IF(IF(_xlfn.IFNA(MATCH($A$1,'Curriculum 2023-2024'!$A:$A,0),0)&gt;0,1,IF(_xlfn.IFNA(MATCH($A$1,'Curriculum 2023-2024'!$F:$F,0),0)&gt;0,2,IF(_xlfn.IFNA(MATCH($A$1,'Curriculum 2023-2024'!$K:$K,0),0)&gt;0,3,0)))=1,INDEX('Curriculum 2023-2024'!$A:$A,_xlfn.IFNA(MATCH($A$1,'Curriculum 2023-2024'!$A:$A,0),_xlfn.IFNA(MATCH($A$1,'Curriculum 2023-2024'!$F:$F,0),MATCH($A$1,'Curriculum 2023-2024'!$K:$K,0)))+2+$A12),IF(IF(_xlfn.IFNA(MATCH($A$1,'Curriculum 2023-2024'!$A:$A,0),0)&gt;0,1,IF(_xlfn.IFNA(MATCH($A$1,'Curriculum 2023-2024'!$F:$F,0),0)&gt;0,2,IF(_xlfn.IFNA(MATCH($A$1,'Curriculum 2023-2024'!$K:$K,0),0)&gt;0,3,0)))=2,INDEX('Curriculum 2023-2024'!$F:$F,_xlfn.IFNA(MATCH($A$1,'Curriculum 2023-2024'!$A:$A,0),_xlfn.IFNA(MATCH($A$1,'Curriculum 2023-2024'!$F:$F,0),MATCH($A$1,'Curriculum 2023-2024'!$K:$K,0)))+2+$A12),IF(IF(_xlfn.IFNA(MATCH($A$1,'Curriculum 2023-2024'!$A:$A,0),0)&gt;0,1,IF(_xlfn.IFNA(MATCH($A$1,'Curriculum 2023-2024'!$F:$F,0),0)&gt;0,2,IF(_xlfn.IFNA(MATCH($A$1,'Curriculum 2023-2024'!$K:$K,0),0)&gt;0,3,0)))=3,INDEX('Curriculum 2023-2024'!$K:$K,_xlfn.IFNA(MATCH($A$1,'Curriculum 2023-2024'!$A:$A,0),_xlfn.IFNA(MATCH($A$1,'Curriculum 2023-2024'!$F:$F,0),MATCH($A$1,'Curriculum 2023-2024'!$K:$K,0)))+2+$A12),"")))</f>
        <v>201700042</v>
      </c>
      <c r="C1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2023-2024'!$K:$K,0)))+2+$A12),IF(IF(_xlfn.IFNA(MATCH($A$1,'Curriculum 2023-2024'!$A:$A,0),0)&gt;0,1,IF(_xlfn.IFNA(MATCH($A$1,'Curriculum 2023-2024'!$F:$F,0),0)&gt;0,2,IF(_xlfn.IFNA(MATCH($A$1,'Curriculum 2023-2024'!$K:$K,0),0)&gt;0,3,0)))=2,INDEX('Curriculum 2023-2024'!$G:$G,_xlfn.IFNA(MATCH($A$1,'Curriculum 2023-2024'!$A:$A,0),_xlfn.IFNA(MATCH($A$1,'Curriculum 2023-2024'!$F:$F,0),MATCH($A$1,'Curriculum 2023-2024'!$K:$K,0)))+2+$A12),IF(IF(_xlfn.IFNA(MATCH($A$1,'Curriculum 2023-2024'!$A:$A,0),0)&gt;0,1,IF(_xlfn.IFNA(MATCH($A$1,'Curriculum 2023-2024'!$F:$F,0),0)&gt;0,2,IF(_xlfn.IFNA(MATCH($A$1,'Curriculum 2023-2024'!$K:$K,0),0)&gt;0,3,0)))=3,INDEX('Curriculum 2023-2024'!$L:$L,_xlfn.IFNA(MATCH($A$1,'Curriculum 2023-2024'!$A:$A,0),_xlfn.IFNA(MATCH($A$1,'Curriculum 2023-2024'!$F:$F,0),MATCH($A$1,'Curriculum 2023-2024'!$K:$K,0)))+2+$A12),"")))</f>
        <v>Safety by Design</v>
      </c>
      <c r="D12">
        <v>5</v>
      </c>
    </row>
    <row r="13" spans="1:4" x14ac:dyDescent="0.25">
      <c r="A13">
        <v>12</v>
      </c>
      <c r="B13">
        <f>IF(IF(_xlfn.IFNA(MATCH($A$1,'Curriculum 2023-2024'!$A:$A,0),0)&gt;0,1,IF(_xlfn.IFNA(MATCH($A$1,'Curriculum 2023-2024'!$F:$F,0),0)&gt;0,2,IF(_xlfn.IFNA(MATCH($A$1,'Curriculum 2023-2024'!$K:$K,0),0)&gt;0,3,0)))=1,INDEX('Curriculum 2023-2024'!$A:$A,_xlfn.IFNA(MATCH($A$1,'Curriculum 2023-2024'!$A:$A,0),_xlfn.IFNA(MATCH($A$1,'Curriculum 2023-2024'!$F:$F,0),MATCH($A$1,'Curriculum 2023-2024'!$K:$K,0)))+2+$A13),IF(IF(_xlfn.IFNA(MATCH($A$1,'Curriculum 2023-2024'!$A:$A,0),0)&gt;0,1,IF(_xlfn.IFNA(MATCH($A$1,'Curriculum 2023-2024'!$F:$F,0),0)&gt;0,2,IF(_xlfn.IFNA(MATCH($A$1,'Curriculum 2023-2024'!$K:$K,0),0)&gt;0,3,0)))=2,INDEX('Curriculum 2023-2024'!$F:$F,_xlfn.IFNA(MATCH($A$1,'Curriculum 2023-2024'!$A:$A,0),_xlfn.IFNA(MATCH($A$1,'Curriculum 2023-2024'!$F:$F,0),MATCH($A$1,'Curriculum 2023-2024'!$K:$K,0)))+2+$A13),IF(IF(_xlfn.IFNA(MATCH($A$1,'Curriculum 2023-2024'!$A:$A,0),0)&gt;0,1,IF(_xlfn.IFNA(MATCH($A$1,'Curriculum 2023-2024'!$F:$F,0),0)&gt;0,2,IF(_xlfn.IFNA(MATCH($A$1,'Curriculum 2023-2024'!$K:$K,0),0)&gt;0,3,0)))=3,INDEX('Curriculum 2023-2024'!$K:$K,_xlfn.IFNA(MATCH($A$1,'Curriculum 2023-2024'!$A:$A,0),_xlfn.IFNA(MATCH($A$1,'Curriculum 2023-2024'!$F:$F,0),MATCH($A$1,'Curriculum 2023-2024'!$K:$K,0)))+2+$A13),"")))</f>
        <v>201300039</v>
      </c>
      <c r="C1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2023-2024'!$K:$K,0)))+2+$A13),IF(IF(_xlfn.IFNA(MATCH($A$1,'Curriculum 2023-2024'!$A:$A,0),0)&gt;0,1,IF(_xlfn.IFNA(MATCH($A$1,'Curriculum 2023-2024'!$F:$F,0),0)&gt;0,2,IF(_xlfn.IFNA(MATCH($A$1,'Curriculum 2023-2024'!$K:$K,0),0)&gt;0,3,0)))=2,INDEX('Curriculum 2023-2024'!$G:$G,_xlfn.IFNA(MATCH($A$1,'Curriculum 2023-2024'!$A:$A,0),_xlfn.IFNA(MATCH($A$1,'Curriculum 2023-2024'!$F:$F,0),MATCH($A$1,'Curriculum 2023-2024'!$K:$K,0)))+2+$A13),IF(IF(_xlfn.IFNA(MATCH($A$1,'Curriculum 2023-2024'!$A:$A,0),0)&gt;0,1,IF(_xlfn.IFNA(MATCH($A$1,'Curriculum 2023-2024'!$F:$F,0),0)&gt;0,2,IF(_xlfn.IFNA(MATCH($A$1,'Curriculum 2023-2024'!$K:$K,0),0)&gt;0,3,0)))=3,INDEX('Curriculum 2023-2024'!$L:$L,_xlfn.IFNA(MATCH($A$1,'Curriculum 2023-2024'!$A:$A,0),_xlfn.IFNA(MATCH($A$1,'Curriculum 2023-2024'!$F:$F,0),MATCH($A$1,'Curriculum 2023-2024'!$K:$K,0)))+2+$A13),"")))</f>
        <v>Structural Health and Condition Monitoring</v>
      </c>
      <c r="D13">
        <v>5</v>
      </c>
    </row>
    <row r="14" spans="1:4" x14ac:dyDescent="0.25">
      <c r="A14">
        <v>1</v>
      </c>
      <c r="B14">
        <f>IF(IF(_xlfn.IFNA(MATCH($A$1,'Curriculum 2023-2024'!$A:$A,0),0)&gt;0,1,IF(_xlfn.IFNA(MATCH($A$1,'Curriculum 2023-2024'!$F:$F,0),0)&gt;0,2,IF(_xlfn.IFNA(MATCH($A$1,'Curriculum 2023-2024'!$K:$K,0),0)&gt;0,3,0)))=1,INDEX('Curriculum 2023-2024'!$A:$A,_xlfn.IFNA(MATCH($A$1,'Curriculum 2023-2024'!$A:$A,0),_xlfn.IFNA(MATCH($A$1,'Curriculum 2023-2024'!$F:$F,0),MATCH($A$1,'Curriculum 2023-2024'!$K:$K,0)))+15+$A14),IF(IF(_xlfn.IFNA(MATCH($A$1,'Curriculum 2023-2024'!$A:$A,0),0)&gt;0,1,IF(_xlfn.IFNA(MATCH($A$1,'Curriculum 2023-2024'!$F:$F,0),0)&gt;0,2,IF(_xlfn.IFNA(MATCH($A$1,'Curriculum 2023-2024'!$K:$K,0),0)&gt;0,3,0)))=2,INDEX('Curriculum 2023-2024'!$F:$F,_xlfn.IFNA(MATCH($A$1,'Curriculum 2023-2024'!$A:$A,0),_xlfn.IFNA(MATCH($A$1,'Curriculum 2023-2024'!$F:$F,0),MATCH($A$1,'Curriculum 2023-2024'!$K:$K,0)))+15+$A14),IF(IF(_xlfn.IFNA(MATCH($A$1,'Curriculum 2023-2024'!$A:$A,0),0)&gt;0,1,IF(_xlfn.IFNA(MATCH($A$1,'Curriculum 2023-2024'!$F:$F,0),0)&gt;0,2,IF(_xlfn.IFNA(MATCH($A$1,'Curriculum 2023-2024'!$K:$K,0),0)&gt;0,3,0)))=3,INDEX('Curriculum 2023-2024'!$K:$K,_xlfn.IFNA(MATCH($A$1,'Curriculum 2023-2024'!$A:$A,0),_xlfn.IFNA(MATCH($A$1,'Curriculum 2023-2024'!$F:$F,0),MATCH($A$1,'Curriculum 2023-2024'!$K:$K,0)))+15+$A14),"")))</f>
        <v>191121700</v>
      </c>
      <c r="C1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2023-2024'!$K:$K,0)))+15+$A14),IF(IF(_xlfn.IFNA(MATCH($A$1,'Curriculum 2023-2024'!$A:$A,0),0)&gt;0,1,IF(_xlfn.IFNA(MATCH($A$1,'Curriculum 2023-2024'!$F:$F,0),0)&gt;0,2,IF(_xlfn.IFNA(MATCH($A$1,'Curriculum 2023-2024'!$K:$K,0),0)&gt;0,3,0)))=2,INDEX('Curriculum 2023-2024'!$G:$G,_xlfn.IFNA(MATCH($A$1,'Curriculum 2023-2024'!$A:$A,0),_xlfn.IFNA(MATCH($A$1,'Curriculum 2023-2024'!$F:$F,0),MATCH($A$1,'Curriculum 2023-2024'!$K:$K,0)))+15+$A14),IF(IF(_xlfn.IFNA(MATCH($A$1,'Curriculum 2023-2024'!$A:$A,0),0)&gt;0,1,IF(_xlfn.IFNA(MATCH($A$1,'Curriculum 2023-2024'!$F:$F,0),0)&gt;0,2,IF(_xlfn.IFNA(MATCH($A$1,'Curriculum 2023-2024'!$K:$K,0),0)&gt;0,3,0)))=3,INDEX('Curriculum 2023-2024'!$L:$L,_xlfn.IFNA(MATCH($A$1,'Curriculum 2023-2024'!$A:$A,0),_xlfn.IFNA(MATCH($A$1,'Curriculum 2023-2024'!$F:$F,0),MATCH($A$1,'Curriculum 2023-2024'!$K:$K,0)))+15+$A14),"")))</f>
        <v>Composites Forming</v>
      </c>
      <c r="D14">
        <v>5</v>
      </c>
    </row>
    <row r="15" spans="1:4" x14ac:dyDescent="0.25">
      <c r="A15">
        <v>2</v>
      </c>
      <c r="B15">
        <f>IF(IF(_xlfn.IFNA(MATCH($A$1,'Curriculum 2023-2024'!$A:$A,0),0)&gt;0,1,IF(_xlfn.IFNA(MATCH($A$1,'Curriculum 2023-2024'!$F:$F,0),0)&gt;0,2,IF(_xlfn.IFNA(MATCH($A$1,'Curriculum 2023-2024'!$K:$K,0),0)&gt;0,3,0)))=1,INDEX('Curriculum 2023-2024'!$A:$A,_xlfn.IFNA(MATCH($A$1,'Curriculum 2023-2024'!$A:$A,0),_xlfn.IFNA(MATCH($A$1,'Curriculum 2023-2024'!$F:$F,0),MATCH($A$1,'Curriculum 2023-2024'!$K:$K,0)))+15+$A15),IF(IF(_xlfn.IFNA(MATCH($A$1,'Curriculum 2023-2024'!$A:$A,0),0)&gt;0,1,IF(_xlfn.IFNA(MATCH($A$1,'Curriculum 2023-2024'!$F:$F,0),0)&gt;0,2,IF(_xlfn.IFNA(MATCH($A$1,'Curriculum 2023-2024'!$K:$K,0),0)&gt;0,3,0)))=2,INDEX('Curriculum 2023-2024'!$F:$F,_xlfn.IFNA(MATCH($A$1,'Curriculum 2023-2024'!$A:$A,0),_xlfn.IFNA(MATCH($A$1,'Curriculum 2023-2024'!$F:$F,0),MATCH($A$1,'Curriculum 2023-2024'!$K:$K,0)))+15+$A15),IF(IF(_xlfn.IFNA(MATCH($A$1,'Curriculum 2023-2024'!$A:$A,0),0)&gt;0,1,IF(_xlfn.IFNA(MATCH($A$1,'Curriculum 2023-2024'!$F:$F,0),0)&gt;0,2,IF(_xlfn.IFNA(MATCH($A$1,'Curriculum 2023-2024'!$K:$K,0),0)&gt;0,3,0)))=3,INDEX('Curriculum 2023-2024'!$K:$K,_xlfn.IFNA(MATCH($A$1,'Curriculum 2023-2024'!$A:$A,0),_xlfn.IFNA(MATCH($A$1,'Curriculum 2023-2024'!$F:$F,0),MATCH($A$1,'Curriculum 2023-2024'!$K:$K,0)))+15+$A15),"")))</f>
        <v>202200127</v>
      </c>
      <c r="C1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2023-2024'!$K:$K,0)))+15+$A15),IF(IF(_xlfn.IFNA(MATCH($A$1,'Curriculum 2023-2024'!$A:$A,0),0)&gt;0,1,IF(_xlfn.IFNA(MATCH($A$1,'Curriculum 2023-2024'!$F:$F,0),0)&gt;0,2,IF(_xlfn.IFNA(MATCH($A$1,'Curriculum 2023-2024'!$K:$K,0),0)&gt;0,3,0)))=2,INDEX('Curriculum 2023-2024'!$G:$G,_xlfn.IFNA(MATCH($A$1,'Curriculum 2023-2024'!$A:$A,0),_xlfn.IFNA(MATCH($A$1,'Curriculum 2023-2024'!$F:$F,0),MATCH($A$1,'Curriculum 2023-2024'!$K:$K,0)))+15+$A15),IF(IF(_xlfn.IFNA(MATCH($A$1,'Curriculum 2023-2024'!$A:$A,0),0)&gt;0,1,IF(_xlfn.IFNA(MATCH($A$1,'Curriculum 2023-2024'!$F:$F,0),0)&gt;0,2,IF(_xlfn.IFNA(MATCH($A$1,'Curriculum 2023-2024'!$K:$K,0),0)&gt;0,3,0)))=3,INDEX('Curriculum 2023-2024'!$L:$L,_xlfn.IFNA(MATCH($A$1,'Curriculum 2023-2024'!$A:$A,0),_xlfn.IFNA(MATCH($A$1,'Curriculum 2023-2024'!$F:$F,0),MATCH($A$1,'Curriculum 2023-2024'!$K:$K,0)))+15+$A15),"")))</f>
        <v>Computational Optimization</v>
      </c>
      <c r="D15">
        <v>5</v>
      </c>
    </row>
    <row r="16" spans="1:4" x14ac:dyDescent="0.25">
      <c r="A16">
        <v>3</v>
      </c>
      <c r="B16">
        <f>IF(IF(_xlfn.IFNA(MATCH($A$1,'Curriculum 2023-2024'!$A:$A,0),0)&gt;0,1,IF(_xlfn.IFNA(MATCH($A$1,'Curriculum 2023-2024'!$F:$F,0),0)&gt;0,2,IF(_xlfn.IFNA(MATCH($A$1,'Curriculum 2023-2024'!$K:$K,0),0)&gt;0,3,0)))=1,INDEX('Curriculum 2023-2024'!$A:$A,_xlfn.IFNA(MATCH($A$1,'Curriculum 2023-2024'!$A:$A,0),_xlfn.IFNA(MATCH($A$1,'Curriculum 2023-2024'!$F:$F,0),MATCH($A$1,'Curriculum 2023-2024'!$K:$K,0)))+15+$A16),IF(IF(_xlfn.IFNA(MATCH($A$1,'Curriculum 2023-2024'!$A:$A,0),0)&gt;0,1,IF(_xlfn.IFNA(MATCH($A$1,'Curriculum 2023-2024'!$F:$F,0),0)&gt;0,2,IF(_xlfn.IFNA(MATCH($A$1,'Curriculum 2023-2024'!$K:$K,0),0)&gt;0,3,0)))=2,INDEX('Curriculum 2023-2024'!$F:$F,_xlfn.IFNA(MATCH($A$1,'Curriculum 2023-2024'!$A:$A,0),_xlfn.IFNA(MATCH($A$1,'Curriculum 2023-2024'!$F:$F,0),MATCH($A$1,'Curriculum 2023-2024'!$K:$K,0)))+15+$A16),IF(IF(_xlfn.IFNA(MATCH($A$1,'Curriculum 2023-2024'!$A:$A,0),0)&gt;0,1,IF(_xlfn.IFNA(MATCH($A$1,'Curriculum 2023-2024'!$F:$F,0),0)&gt;0,2,IF(_xlfn.IFNA(MATCH($A$1,'Curriculum 2023-2024'!$K:$K,0),0)&gt;0,3,0)))=3,INDEX('Curriculum 2023-2024'!$K:$K,_xlfn.IFNA(MATCH($A$1,'Curriculum 2023-2024'!$A:$A,0),_xlfn.IFNA(MATCH($A$1,'Curriculum 2023-2024'!$F:$F,0),MATCH($A$1,'Curriculum 2023-2024'!$K:$K,0)))+15+$A16),"")))</f>
        <v>201700173</v>
      </c>
      <c r="C1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2023-2024'!$K:$K,0)))+15+$A16),IF(IF(_xlfn.IFNA(MATCH($A$1,'Curriculum 2023-2024'!$A:$A,0),0)&gt;0,1,IF(_xlfn.IFNA(MATCH($A$1,'Curriculum 2023-2024'!$F:$F,0),0)&gt;0,2,IF(_xlfn.IFNA(MATCH($A$1,'Curriculum 2023-2024'!$K:$K,0),0)&gt;0,3,0)))=2,INDEX('Curriculum 2023-2024'!$G:$G,_xlfn.IFNA(MATCH($A$1,'Curriculum 2023-2024'!$A:$A,0),_xlfn.IFNA(MATCH($A$1,'Curriculum 2023-2024'!$F:$F,0),MATCH($A$1,'Curriculum 2023-2024'!$K:$K,0)))+15+$A16),IF(IF(_xlfn.IFNA(MATCH($A$1,'Curriculum 2023-2024'!$A:$A,0),0)&gt;0,1,IF(_xlfn.IFNA(MATCH($A$1,'Curriculum 2023-2024'!$F:$F,0),0)&gt;0,2,IF(_xlfn.IFNA(MATCH($A$1,'Curriculum 2023-2024'!$K:$K,0),0)&gt;0,3,0)))=3,INDEX('Curriculum 2023-2024'!$L:$L,_xlfn.IFNA(MATCH($A$1,'Curriculum 2023-2024'!$A:$A,0),_xlfn.IFNA(MATCH($A$1,'Curriculum 2023-2024'!$F:$F,0),MATCH($A$1,'Curriculum 2023-2024'!$K:$K,0)))+15+$A16),"")))</f>
        <v>Control for UAVs</v>
      </c>
      <c r="D16">
        <v>5</v>
      </c>
    </row>
    <row r="17" spans="1:4" x14ac:dyDescent="0.25">
      <c r="A17">
        <v>4</v>
      </c>
      <c r="B17">
        <f>IF(IF(_xlfn.IFNA(MATCH($A$1,'Curriculum 2023-2024'!$A:$A,0),0)&gt;0,1,IF(_xlfn.IFNA(MATCH($A$1,'Curriculum 2023-2024'!$F:$F,0),0)&gt;0,2,IF(_xlfn.IFNA(MATCH($A$1,'Curriculum 2023-2024'!$K:$K,0),0)&gt;0,3,0)))=1,INDEX('Curriculum 2023-2024'!$A:$A,_xlfn.IFNA(MATCH($A$1,'Curriculum 2023-2024'!$A:$A,0),_xlfn.IFNA(MATCH($A$1,'Curriculum 2023-2024'!$F:$F,0),MATCH($A$1,'Curriculum 2023-2024'!$K:$K,0)))+15+$A17),IF(IF(_xlfn.IFNA(MATCH($A$1,'Curriculum 2023-2024'!$A:$A,0),0)&gt;0,1,IF(_xlfn.IFNA(MATCH($A$1,'Curriculum 2023-2024'!$F:$F,0),0)&gt;0,2,IF(_xlfn.IFNA(MATCH($A$1,'Curriculum 2023-2024'!$K:$K,0),0)&gt;0,3,0)))=2,INDEX('Curriculum 2023-2024'!$F:$F,_xlfn.IFNA(MATCH($A$1,'Curriculum 2023-2024'!$A:$A,0),_xlfn.IFNA(MATCH($A$1,'Curriculum 2023-2024'!$F:$F,0),MATCH($A$1,'Curriculum 2023-2024'!$K:$K,0)))+15+$A17),IF(IF(_xlfn.IFNA(MATCH($A$1,'Curriculum 2023-2024'!$A:$A,0),0)&gt;0,1,IF(_xlfn.IFNA(MATCH($A$1,'Curriculum 2023-2024'!$F:$F,0),0)&gt;0,2,IF(_xlfn.IFNA(MATCH($A$1,'Curriculum 2023-2024'!$K:$K,0),0)&gt;0,3,0)))=3,INDEX('Curriculum 2023-2024'!$K:$K,_xlfn.IFNA(MATCH($A$1,'Curriculum 2023-2024'!$A:$A,0),_xlfn.IFNA(MATCH($A$1,'Curriculum 2023-2024'!$F:$F,0),MATCH($A$1,'Curriculum 2023-2024'!$K:$K,0)))+15+$A17),"")))</f>
        <v>201900037</v>
      </c>
      <c r="C17"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2023-2024'!$K:$K,0)))+15+$A17),IF(IF(_xlfn.IFNA(MATCH($A$1,'Curriculum 2023-2024'!$A:$A,0),0)&gt;0,1,IF(_xlfn.IFNA(MATCH($A$1,'Curriculum 2023-2024'!$F:$F,0),0)&gt;0,2,IF(_xlfn.IFNA(MATCH($A$1,'Curriculum 2023-2024'!$K:$K,0),0)&gt;0,3,0)))=2,INDEX('Curriculum 2023-2024'!$G:$G,_xlfn.IFNA(MATCH($A$1,'Curriculum 2023-2024'!$A:$A,0),_xlfn.IFNA(MATCH($A$1,'Curriculum 2023-2024'!$F:$F,0),MATCH($A$1,'Curriculum 2023-2024'!$K:$K,0)))+15+$A17),IF(IF(_xlfn.IFNA(MATCH($A$1,'Curriculum 2023-2024'!$A:$A,0),0)&gt;0,1,IF(_xlfn.IFNA(MATCH($A$1,'Curriculum 2023-2024'!$F:$F,0),0)&gt;0,2,IF(_xlfn.IFNA(MATCH($A$1,'Curriculum 2023-2024'!$K:$K,0),0)&gt;0,3,0)))=3,INDEX('Curriculum 2023-2024'!$L:$L,_xlfn.IFNA(MATCH($A$1,'Curriculum 2023-2024'!$A:$A,0),_xlfn.IFNA(MATCH($A$1,'Curriculum 2023-2024'!$F:$F,0),MATCH($A$1,'Curriculum 2023-2024'!$K:$K,0)))+15+$A17),"")))</f>
        <v xml:space="preserve">Flexible Multibody Dynamics </v>
      </c>
      <c r="D17">
        <v>5</v>
      </c>
    </row>
    <row r="18" spans="1:4" x14ac:dyDescent="0.25">
      <c r="A18">
        <v>5</v>
      </c>
      <c r="B18">
        <f>IF(IF(_xlfn.IFNA(MATCH($A$1,'Curriculum 2023-2024'!$A:$A,0),0)&gt;0,1,IF(_xlfn.IFNA(MATCH($A$1,'Curriculum 2023-2024'!$F:$F,0),0)&gt;0,2,IF(_xlfn.IFNA(MATCH($A$1,'Curriculum 2023-2024'!$K:$K,0),0)&gt;0,3,0)))=1,INDEX('Curriculum 2023-2024'!$A:$A,_xlfn.IFNA(MATCH($A$1,'Curriculum 2023-2024'!$A:$A,0),_xlfn.IFNA(MATCH($A$1,'Curriculum 2023-2024'!$F:$F,0),MATCH($A$1,'Curriculum 2023-2024'!$K:$K,0)))+15+$A18),IF(IF(_xlfn.IFNA(MATCH($A$1,'Curriculum 2023-2024'!$A:$A,0),0)&gt;0,1,IF(_xlfn.IFNA(MATCH($A$1,'Curriculum 2023-2024'!$F:$F,0),0)&gt;0,2,IF(_xlfn.IFNA(MATCH($A$1,'Curriculum 2023-2024'!$K:$K,0),0)&gt;0,3,0)))=2,INDEX('Curriculum 2023-2024'!$F:$F,_xlfn.IFNA(MATCH($A$1,'Curriculum 2023-2024'!$A:$A,0),_xlfn.IFNA(MATCH($A$1,'Curriculum 2023-2024'!$F:$F,0),MATCH($A$1,'Curriculum 2023-2024'!$K:$K,0)))+15+$A18),IF(IF(_xlfn.IFNA(MATCH($A$1,'Curriculum 2023-2024'!$A:$A,0),0)&gt;0,1,IF(_xlfn.IFNA(MATCH($A$1,'Curriculum 2023-2024'!$F:$F,0),0)&gt;0,2,IF(_xlfn.IFNA(MATCH($A$1,'Curriculum 2023-2024'!$K:$K,0),0)&gt;0,3,0)))=3,INDEX('Curriculum 2023-2024'!$K:$K,_xlfn.IFNA(MATCH($A$1,'Curriculum 2023-2024'!$A:$A,0),_xlfn.IFNA(MATCH($A$1,'Curriculum 2023-2024'!$F:$F,0),MATCH($A$1,'Curriculum 2023-2024'!$K:$K,0)))+15+$A18),"")))</f>
        <v>201500036</v>
      </c>
      <c r="C18"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2023-2024'!$K:$K,0)))+15+$A18),IF(IF(_xlfn.IFNA(MATCH($A$1,'Curriculum 2023-2024'!$A:$A,0),0)&gt;0,1,IF(_xlfn.IFNA(MATCH($A$1,'Curriculum 2023-2024'!$F:$F,0),0)&gt;0,2,IF(_xlfn.IFNA(MATCH($A$1,'Curriculum 2023-2024'!$K:$K,0),0)&gt;0,3,0)))=2,INDEX('Curriculum 2023-2024'!$G:$G,_xlfn.IFNA(MATCH($A$1,'Curriculum 2023-2024'!$A:$A,0),_xlfn.IFNA(MATCH($A$1,'Curriculum 2023-2024'!$F:$F,0),MATCH($A$1,'Curriculum 2023-2024'!$K:$K,0)))+15+$A18),IF(IF(_xlfn.IFNA(MATCH($A$1,'Curriculum 2023-2024'!$A:$A,0),0)&gt;0,1,IF(_xlfn.IFNA(MATCH($A$1,'Curriculum 2023-2024'!$F:$F,0),0)&gt;0,2,IF(_xlfn.IFNA(MATCH($A$1,'Curriculum 2023-2024'!$K:$K,0),0)&gt;0,3,0)))=3,INDEX('Curriculum 2023-2024'!$L:$L,_xlfn.IFNA(MATCH($A$1,'Curriculum 2023-2024'!$A:$A,0),_xlfn.IFNA(MATCH($A$1,'Curriculum 2023-2024'!$F:$F,0),MATCH($A$1,'Curriculum 2023-2024'!$K:$K,0)))+15+$A18),"")))</f>
        <v>Fluid Mechanics II</v>
      </c>
      <c r="D18">
        <v>5</v>
      </c>
    </row>
    <row r="19" spans="1:4" x14ac:dyDescent="0.25">
      <c r="A19">
        <v>6</v>
      </c>
      <c r="B19">
        <f>IF(IF(_xlfn.IFNA(MATCH($A$1,'Curriculum 2023-2024'!$A:$A,0),0)&gt;0,1,IF(_xlfn.IFNA(MATCH($A$1,'Curriculum 2023-2024'!$F:$F,0),0)&gt;0,2,IF(_xlfn.IFNA(MATCH($A$1,'Curriculum 2023-2024'!$K:$K,0),0)&gt;0,3,0)))=1,INDEX('Curriculum 2023-2024'!$A:$A,_xlfn.IFNA(MATCH($A$1,'Curriculum 2023-2024'!$A:$A,0),_xlfn.IFNA(MATCH($A$1,'Curriculum 2023-2024'!$F:$F,0),MATCH($A$1,'Curriculum 2023-2024'!$K:$K,0)))+15+$A19),IF(IF(_xlfn.IFNA(MATCH($A$1,'Curriculum 2023-2024'!$A:$A,0),0)&gt;0,1,IF(_xlfn.IFNA(MATCH($A$1,'Curriculum 2023-2024'!$F:$F,0),0)&gt;0,2,IF(_xlfn.IFNA(MATCH($A$1,'Curriculum 2023-2024'!$K:$K,0),0)&gt;0,3,0)))=2,INDEX('Curriculum 2023-2024'!$F:$F,_xlfn.IFNA(MATCH($A$1,'Curriculum 2023-2024'!$A:$A,0),_xlfn.IFNA(MATCH($A$1,'Curriculum 2023-2024'!$F:$F,0),MATCH($A$1,'Curriculum 2023-2024'!$K:$K,0)))+15+$A19),IF(IF(_xlfn.IFNA(MATCH($A$1,'Curriculum 2023-2024'!$A:$A,0),0)&gt;0,1,IF(_xlfn.IFNA(MATCH($A$1,'Curriculum 2023-2024'!$F:$F,0),0)&gt;0,2,IF(_xlfn.IFNA(MATCH($A$1,'Curriculum 2023-2024'!$K:$K,0),0)&gt;0,3,0)))=3,INDEX('Curriculum 2023-2024'!$K:$K,_xlfn.IFNA(MATCH($A$1,'Curriculum 2023-2024'!$A:$A,0),_xlfn.IFNA(MATCH($A$1,'Curriculum 2023-2024'!$F:$F,0),MATCH($A$1,'Curriculum 2023-2024'!$K:$K,0)))+15+$A19),"")))</f>
        <v>201900097</v>
      </c>
      <c r="C19"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2023-2024'!$K:$K,0)))+15+$A19),IF(IF(_xlfn.IFNA(MATCH($A$1,'Curriculum 2023-2024'!$A:$A,0),0)&gt;0,1,IF(_xlfn.IFNA(MATCH($A$1,'Curriculum 2023-2024'!$F:$F,0),0)&gt;0,2,IF(_xlfn.IFNA(MATCH($A$1,'Curriculum 2023-2024'!$K:$K,0),0)&gt;0,3,0)))=2,INDEX('Curriculum 2023-2024'!$G:$G,_xlfn.IFNA(MATCH($A$1,'Curriculum 2023-2024'!$A:$A,0),_xlfn.IFNA(MATCH($A$1,'Curriculum 2023-2024'!$F:$F,0),MATCH($A$1,'Curriculum 2023-2024'!$K:$K,0)))+15+$A19),IF(IF(_xlfn.IFNA(MATCH($A$1,'Curriculum 2023-2024'!$A:$A,0),0)&gt;0,1,IF(_xlfn.IFNA(MATCH($A$1,'Curriculum 2023-2024'!$F:$F,0),0)&gt;0,2,IF(_xlfn.IFNA(MATCH($A$1,'Curriculum 2023-2024'!$K:$K,0),0)&gt;0,3,0)))=3,INDEX('Curriculum 2023-2024'!$L:$L,_xlfn.IFNA(MATCH($A$1,'Curriculum 2023-2024'!$A:$A,0),_xlfn.IFNA(MATCH($A$1,'Curriculum 2023-2024'!$F:$F,0),MATCH($A$1,'Curriculum 2023-2024'!$K:$K,0)))+15+$A19),"")))</f>
        <v>Machine Learning in Engineering</v>
      </c>
      <c r="D19">
        <v>5</v>
      </c>
    </row>
    <row r="20" spans="1:4" x14ac:dyDescent="0.25">
      <c r="A20">
        <v>7</v>
      </c>
      <c r="B20">
        <f>IF(IF(_xlfn.IFNA(MATCH($A$1,'Curriculum 2023-2024'!$A:$A,0),0)&gt;0,1,IF(_xlfn.IFNA(MATCH($A$1,'Curriculum 2023-2024'!$F:$F,0),0)&gt;0,2,IF(_xlfn.IFNA(MATCH($A$1,'Curriculum 2023-2024'!$K:$K,0),0)&gt;0,3,0)))=1,INDEX('Curriculum 2023-2024'!$A:$A,_xlfn.IFNA(MATCH($A$1,'Curriculum 2023-2024'!$A:$A,0),_xlfn.IFNA(MATCH($A$1,'Curriculum 2023-2024'!$F:$F,0),MATCH($A$1,'Curriculum 2023-2024'!$K:$K,0)))+15+$A20),IF(IF(_xlfn.IFNA(MATCH($A$1,'Curriculum 2023-2024'!$A:$A,0),0)&gt;0,1,IF(_xlfn.IFNA(MATCH($A$1,'Curriculum 2023-2024'!$F:$F,0),0)&gt;0,2,IF(_xlfn.IFNA(MATCH($A$1,'Curriculum 2023-2024'!$K:$K,0),0)&gt;0,3,0)))=2,INDEX('Curriculum 2023-2024'!$F:$F,_xlfn.IFNA(MATCH($A$1,'Curriculum 2023-2024'!$A:$A,0),_xlfn.IFNA(MATCH($A$1,'Curriculum 2023-2024'!$F:$F,0),MATCH($A$1,'Curriculum 2023-2024'!$K:$K,0)))+15+$A20),IF(IF(_xlfn.IFNA(MATCH($A$1,'Curriculum 2023-2024'!$A:$A,0),0)&gt;0,1,IF(_xlfn.IFNA(MATCH($A$1,'Curriculum 2023-2024'!$F:$F,0),0)&gt;0,2,IF(_xlfn.IFNA(MATCH($A$1,'Curriculum 2023-2024'!$K:$K,0),0)&gt;0,3,0)))=3,INDEX('Curriculum 2023-2024'!$K:$K,_xlfn.IFNA(MATCH($A$1,'Curriculum 2023-2024'!$A:$A,0),_xlfn.IFNA(MATCH($A$1,'Curriculum 2023-2024'!$F:$F,0),MATCH($A$1,'Curriculum 2023-2024'!$K:$K,0)))+15+$A20),"")))</f>
        <v>201400042</v>
      </c>
      <c r="C20"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2023-2024'!$K:$K,0)))+15+$A20),IF(IF(_xlfn.IFNA(MATCH($A$1,'Curriculum 2023-2024'!$A:$A,0),0)&gt;0,1,IF(_xlfn.IFNA(MATCH($A$1,'Curriculum 2023-2024'!$F:$F,0),0)&gt;0,2,IF(_xlfn.IFNA(MATCH($A$1,'Curriculum 2023-2024'!$K:$K,0),0)&gt;0,3,0)))=2,INDEX('Curriculum 2023-2024'!$G:$G,_xlfn.IFNA(MATCH($A$1,'Curriculum 2023-2024'!$A:$A,0),_xlfn.IFNA(MATCH($A$1,'Curriculum 2023-2024'!$F:$F,0),MATCH($A$1,'Curriculum 2023-2024'!$K:$K,0)))+15+$A20),IF(IF(_xlfn.IFNA(MATCH($A$1,'Curriculum 2023-2024'!$A:$A,0),0)&gt;0,1,IF(_xlfn.IFNA(MATCH($A$1,'Curriculum 2023-2024'!$F:$F,0),0)&gt;0,2,IF(_xlfn.IFNA(MATCH($A$1,'Curriculum 2023-2024'!$K:$K,0),0)&gt;0,3,0)))=3,INDEX('Curriculum 2023-2024'!$L:$L,_xlfn.IFNA(MATCH($A$1,'Curriculum 2023-2024'!$A:$A,0),_xlfn.IFNA(MATCH($A$1,'Curriculum 2023-2024'!$F:$F,0),MATCH($A$1,'Curriculum 2023-2024'!$K:$K,0)))+15+$A20),"")))</f>
        <v>Nonlinear Solid Mechanics</v>
      </c>
      <c r="D20">
        <v>5</v>
      </c>
    </row>
    <row r="21" spans="1:4" x14ac:dyDescent="0.25">
      <c r="A21">
        <v>8</v>
      </c>
      <c r="B21">
        <f>IF(IF(_xlfn.IFNA(MATCH($A$1,'Curriculum 2023-2024'!$A:$A,0),0)&gt;0,1,IF(_xlfn.IFNA(MATCH($A$1,'Curriculum 2023-2024'!$F:$F,0),0)&gt;0,2,IF(_xlfn.IFNA(MATCH($A$1,'Curriculum 2023-2024'!$K:$K,0),0)&gt;0,3,0)))=1,INDEX('Curriculum 2023-2024'!$A:$A,_xlfn.IFNA(MATCH($A$1,'Curriculum 2023-2024'!$A:$A,0),_xlfn.IFNA(MATCH($A$1,'Curriculum 2023-2024'!$F:$F,0),MATCH($A$1,'Curriculum 2023-2024'!$K:$K,0)))+15+$A21),IF(IF(_xlfn.IFNA(MATCH($A$1,'Curriculum 2023-2024'!$A:$A,0),0)&gt;0,1,IF(_xlfn.IFNA(MATCH($A$1,'Curriculum 2023-2024'!$F:$F,0),0)&gt;0,2,IF(_xlfn.IFNA(MATCH($A$1,'Curriculum 2023-2024'!$K:$K,0),0)&gt;0,3,0)))=2,INDEX('Curriculum 2023-2024'!$F:$F,_xlfn.IFNA(MATCH($A$1,'Curriculum 2023-2024'!$A:$A,0),_xlfn.IFNA(MATCH($A$1,'Curriculum 2023-2024'!$F:$F,0),MATCH($A$1,'Curriculum 2023-2024'!$K:$K,0)))+15+$A21),IF(IF(_xlfn.IFNA(MATCH($A$1,'Curriculum 2023-2024'!$A:$A,0),0)&gt;0,1,IF(_xlfn.IFNA(MATCH($A$1,'Curriculum 2023-2024'!$F:$F,0),0)&gt;0,2,IF(_xlfn.IFNA(MATCH($A$1,'Curriculum 2023-2024'!$K:$K,0),0)&gt;0,3,0)))=3,INDEX('Curriculum 2023-2024'!$K:$K,_xlfn.IFNA(MATCH($A$1,'Curriculum 2023-2024'!$A:$A,0),_xlfn.IFNA(MATCH($A$1,'Curriculum 2023-2024'!$F:$F,0),MATCH($A$1,'Curriculum 2023-2024'!$K:$K,0)))+15+$A21),"")))</f>
        <v>201700024</v>
      </c>
      <c r="C21"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2023-2024'!$K:$K,0)))+15+$A21),IF(IF(_xlfn.IFNA(MATCH($A$1,'Curriculum 2023-2024'!$A:$A,0),0)&gt;0,1,IF(_xlfn.IFNA(MATCH($A$1,'Curriculum 2023-2024'!$F:$F,0),0)&gt;0,2,IF(_xlfn.IFNA(MATCH($A$1,'Curriculum 2023-2024'!$K:$K,0),0)&gt;0,3,0)))=2,INDEX('Curriculum 2023-2024'!$G:$G,_xlfn.IFNA(MATCH($A$1,'Curriculum 2023-2024'!$A:$A,0),_xlfn.IFNA(MATCH($A$1,'Curriculum 2023-2024'!$F:$F,0),MATCH($A$1,'Curriculum 2023-2024'!$K:$K,0)))+15+$A21),IF(IF(_xlfn.IFNA(MATCH($A$1,'Curriculum 2023-2024'!$A:$A,0),0)&gt;0,1,IF(_xlfn.IFNA(MATCH($A$1,'Curriculum 2023-2024'!$F:$F,0),0)&gt;0,2,IF(_xlfn.IFNA(MATCH($A$1,'Curriculum 2023-2024'!$K:$K,0),0)&gt;0,3,0)))=3,INDEX('Curriculum 2023-2024'!$L:$L,_xlfn.IFNA(MATCH($A$1,'Curriculum 2023-2024'!$A:$A,0),_xlfn.IFNA(MATCH($A$1,'Curriculum 2023-2024'!$F:$F,0),MATCH($A$1,'Curriculum 2023-2024'!$K:$K,0)))+15+$A21),"")))</f>
        <v>Wind Energy</v>
      </c>
      <c r="D21">
        <v>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3"/>
  <sheetViews>
    <sheetView workbookViewId="0">
      <selection activeCell="B15" sqref="B15"/>
    </sheetView>
  </sheetViews>
  <sheetFormatPr defaultRowHeight="15" x14ac:dyDescent="0.25"/>
  <cols>
    <col min="1" max="1" width="27.5703125" bestFit="1" customWidth="1"/>
    <col min="2" max="2" width="12.140625" bestFit="1" customWidth="1"/>
    <col min="3" max="3" width="54.28515625" bestFit="1" customWidth="1"/>
  </cols>
  <sheetData>
    <row r="1" spans="1:4" x14ac:dyDescent="0.25">
      <c r="A1" t="s">
        <v>156</v>
      </c>
      <c r="B1" t="s">
        <v>49</v>
      </c>
      <c r="C1" t="s">
        <v>50</v>
      </c>
      <c r="D1" t="s">
        <v>1</v>
      </c>
    </row>
    <row r="2" spans="1:4" x14ac:dyDescent="0.25">
      <c r="A2">
        <v>1</v>
      </c>
      <c r="B2">
        <f>IF(IF(_xlfn.IFNA(MATCH($A$1,'Curriculum 2023-2024'!$A:$A,0),0)&gt;0,1,IF(_xlfn.IFNA(MATCH($A$1,'Curriculum 2023-2024'!$F:$F,0),0)&gt;0,2,IF(_xlfn.IFNA(MATCH($A$1,'Curriculum 2023-2024'!$K:$K,0),0)&gt;0,3,0)))=1,INDEX('Curriculum 2023-2024'!$A:$A,_xlfn.IFNA(MATCH($A$1,'Curriculum 2023-2024'!$A:$A,0),_xlfn.IFNA(MATCH($A$1,'Curriculum 2023-2024'!$F:$F,0),MATCH($A$1,'Curriculum 2023-2024'!$K:$K,0)))+2+$A2),IF(IF(_xlfn.IFNA(MATCH($A$1,'Curriculum 2023-2024'!$A:$A,0),0)&gt;0,1,IF(_xlfn.IFNA(MATCH($A$1,'Curriculum 2023-2024'!$F:$F,0),0)&gt;0,2,IF(_xlfn.IFNA(MATCH($A$1,'Curriculum 2023-2024'!$K:$K,0),0)&gt;0,3,0)))=2,INDEX('Curriculum 2023-2024'!$F:$F,_xlfn.IFNA(MATCH($A$1,'Curriculum 2023-2024'!$A:$A,0),_xlfn.IFNA(MATCH($A$1,'Curriculum 2023-2024'!$F:$F,0),MATCH($A$1,'Curriculum 2023-2024'!$K:$K,0)))+2+$A2),IF(IF(_xlfn.IFNA(MATCH($A$1,'Curriculum 2023-2024'!$A:$A,0),0)&gt;0,1,IF(_xlfn.IFNA(MATCH($A$1,'Curriculum 2023-2024'!$F:$F,0),0)&gt;0,2,IF(_xlfn.IFNA(MATCH($A$1,'Curriculum 2023-2024'!$K:$K,0),0)&gt;0,3,0)))=3,INDEX('Curriculum 2023-2024'!$K:$K,_xlfn.IFNA(MATCH($A$1,'Curriculum 2023-2024'!$A:$A,0),_xlfn.IFNA(MATCH($A$1,'Curriculum 2023-2024'!$F:$F,0),MATCH($A$1,'Curriculum 2023-2024'!$K:$K,0)))+2+$A2),"")))</f>
        <v>201400103</v>
      </c>
      <c r="C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2023-2024'!$K:$K,0)))+2+$A2),IF(IF(_xlfn.IFNA(MATCH($A$1,'Curriculum 2023-2024'!$A:$A,0),0)&gt;0,1,IF(_xlfn.IFNA(MATCH($A$1,'Curriculum 2023-2024'!$F:$F,0),0)&gt;0,2,IF(_xlfn.IFNA(MATCH($A$1,'Curriculum 2023-2024'!$K:$K,0),0)&gt;0,3,0)))=2,INDEX('Curriculum 2023-2024'!$G:$G,_xlfn.IFNA(MATCH($A$1,'Curriculum 2023-2024'!$A:$A,0),_xlfn.IFNA(MATCH($A$1,'Curriculum 2023-2024'!$F:$F,0),MATCH($A$1,'Curriculum 2023-2024'!$K:$K,0)))+2+$A2),IF(IF(_xlfn.IFNA(MATCH($A$1,'Curriculum 2023-2024'!$A:$A,0),0)&gt;0,1,IF(_xlfn.IFNA(MATCH($A$1,'Curriculum 2023-2024'!$F:$F,0),0)&gt;0,2,IF(_xlfn.IFNA(MATCH($A$1,'Curriculum 2023-2024'!$K:$K,0),0)&gt;0,3,0)))=3,INDEX('Curriculum 2023-2024'!$L:$L,_xlfn.IFNA(MATCH($A$1,'Curriculum 2023-2024'!$A:$A,0),_xlfn.IFNA(MATCH($A$1,'Curriculum 2023-2024'!$F:$F,0),MATCH($A$1,'Curriculum 2023-2024'!$K:$K,0)))+2+$A2),"")))</f>
        <v>3D printing</v>
      </c>
      <c r="D2">
        <v>5</v>
      </c>
    </row>
    <row r="3" spans="1:4" x14ac:dyDescent="0.25">
      <c r="A3">
        <v>2</v>
      </c>
      <c r="B3">
        <f>IF(IF(_xlfn.IFNA(MATCH($A$1,'Curriculum 2023-2024'!$A:$A,0),0)&gt;0,1,IF(_xlfn.IFNA(MATCH($A$1,'Curriculum 2023-2024'!$F:$F,0),0)&gt;0,2,IF(_xlfn.IFNA(MATCH($A$1,'Curriculum 2023-2024'!$K:$K,0),0)&gt;0,3,0)))=1,INDEX('Curriculum 2023-2024'!$A:$A,_xlfn.IFNA(MATCH($A$1,'Curriculum 2023-2024'!$A:$A,0),_xlfn.IFNA(MATCH($A$1,'Curriculum 2023-2024'!$F:$F,0),MATCH($A$1,'Curriculum 2023-2024'!$K:$K,0)))+2+$A3),IF(IF(_xlfn.IFNA(MATCH($A$1,'Curriculum 2023-2024'!$A:$A,0),0)&gt;0,1,IF(_xlfn.IFNA(MATCH($A$1,'Curriculum 2023-2024'!$F:$F,0),0)&gt;0,2,IF(_xlfn.IFNA(MATCH($A$1,'Curriculum 2023-2024'!$K:$K,0),0)&gt;0,3,0)))=2,INDEX('Curriculum 2023-2024'!$F:$F,_xlfn.IFNA(MATCH($A$1,'Curriculum 2023-2024'!$A:$A,0),_xlfn.IFNA(MATCH($A$1,'Curriculum 2023-2024'!$F:$F,0),MATCH($A$1,'Curriculum 2023-2024'!$K:$K,0)))+2+$A3),IF(IF(_xlfn.IFNA(MATCH($A$1,'Curriculum 2023-2024'!$A:$A,0),0)&gt;0,1,IF(_xlfn.IFNA(MATCH($A$1,'Curriculum 2023-2024'!$F:$F,0),0)&gt;0,2,IF(_xlfn.IFNA(MATCH($A$1,'Curriculum 2023-2024'!$K:$K,0),0)&gt;0,3,0)))=3,INDEX('Curriculum 2023-2024'!$K:$K,_xlfn.IFNA(MATCH($A$1,'Curriculum 2023-2024'!$A:$A,0),_xlfn.IFNA(MATCH($A$1,'Curriculum 2023-2024'!$F:$F,0),MATCH($A$1,'Curriculum 2023-2024'!$K:$K,0)))+2+$A3),"")))</f>
        <v>201200133</v>
      </c>
      <c r="C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2023-2024'!$K:$K,0)))+2+$A3),IF(IF(_xlfn.IFNA(MATCH($A$1,'Curriculum 2023-2024'!$A:$A,0),0)&gt;0,1,IF(_xlfn.IFNA(MATCH($A$1,'Curriculum 2023-2024'!$F:$F,0),0)&gt;0,2,IF(_xlfn.IFNA(MATCH($A$1,'Curriculum 2023-2024'!$K:$K,0),0)&gt;0,3,0)))=2,INDEX('Curriculum 2023-2024'!$G:$G,_xlfn.IFNA(MATCH($A$1,'Curriculum 2023-2024'!$A:$A,0),_xlfn.IFNA(MATCH($A$1,'Curriculum 2023-2024'!$F:$F,0),MATCH($A$1,'Curriculum 2023-2024'!$K:$K,0)))+2+$A3),IF(IF(_xlfn.IFNA(MATCH($A$1,'Curriculum 2023-2024'!$A:$A,0),0)&gt;0,1,IF(_xlfn.IFNA(MATCH($A$1,'Curriculum 2023-2024'!$F:$F,0),0)&gt;0,2,IF(_xlfn.IFNA(MATCH($A$1,'Curriculum 2023-2024'!$K:$K,0),0)&gt;0,3,0)))=3,INDEX('Curriculum 2023-2024'!$L:$L,_xlfn.IFNA(MATCH($A$1,'Curriculum 2023-2024'!$A:$A,0),_xlfn.IFNA(MATCH($A$1,'Curriculum 2023-2024'!$F:$F,0),MATCH($A$1,'Curriculum 2023-2024'!$K:$K,0)))+2+$A3),"")))</f>
        <v>Biomechatronics</v>
      </c>
      <c r="D3">
        <v>5</v>
      </c>
    </row>
    <row r="4" spans="1:4" x14ac:dyDescent="0.25">
      <c r="A4">
        <v>3</v>
      </c>
      <c r="B4">
        <f>IF(IF(_xlfn.IFNA(MATCH($A$1,'Curriculum 2023-2024'!$A:$A,0),0)&gt;0,1,IF(_xlfn.IFNA(MATCH($A$1,'Curriculum 2023-2024'!$F:$F,0),0)&gt;0,2,IF(_xlfn.IFNA(MATCH($A$1,'Curriculum 2023-2024'!$K:$K,0),0)&gt;0,3,0)))=1,INDEX('Curriculum 2023-2024'!$A:$A,_xlfn.IFNA(MATCH($A$1,'Curriculum 2023-2024'!$A:$A,0),_xlfn.IFNA(MATCH($A$1,'Curriculum 2023-2024'!$F:$F,0),MATCH($A$1,'Curriculum 2023-2024'!$K:$K,0)))+2+$A4),IF(IF(_xlfn.IFNA(MATCH($A$1,'Curriculum 2023-2024'!$A:$A,0),0)&gt;0,1,IF(_xlfn.IFNA(MATCH($A$1,'Curriculum 2023-2024'!$F:$F,0),0)&gt;0,2,IF(_xlfn.IFNA(MATCH($A$1,'Curriculum 2023-2024'!$K:$K,0),0)&gt;0,3,0)))=2,INDEX('Curriculum 2023-2024'!$F:$F,_xlfn.IFNA(MATCH($A$1,'Curriculum 2023-2024'!$A:$A,0),_xlfn.IFNA(MATCH($A$1,'Curriculum 2023-2024'!$F:$F,0),MATCH($A$1,'Curriculum 2023-2024'!$K:$K,0)))+2+$A4),IF(IF(_xlfn.IFNA(MATCH($A$1,'Curriculum 2023-2024'!$A:$A,0),0)&gt;0,1,IF(_xlfn.IFNA(MATCH($A$1,'Curriculum 2023-2024'!$F:$F,0),0)&gt;0,2,IF(_xlfn.IFNA(MATCH($A$1,'Curriculum 2023-2024'!$K:$K,0),0)&gt;0,3,0)))=3,INDEX('Curriculum 2023-2024'!$K:$K,_xlfn.IFNA(MATCH($A$1,'Curriculum 2023-2024'!$A:$A,0),_xlfn.IFNA(MATCH($A$1,'Curriculum 2023-2024'!$F:$F,0),MATCH($A$1,'Curriculum 2023-2024'!$K:$K,0)))+2+$A4),"")))</f>
        <v>191121710</v>
      </c>
      <c r="C4" t="str">
        <f>IF(IF(_xlfn.IFNA(MATCH($A$1,'Curriculum 2023-2024'!$A:$A,0),0)&gt;0,1,IF(_xlfn.IFNA(MATCH($A$1,'Curriculum 2023-2024'!$F:$F,0),0)&gt;0,2,IF(_xlfn.IFNA(MATCH($A$1,'Curriculum 2023-2024'!$K:$K,0),0)&gt;0,3,0)))=1,INDEX('Curriculum 2023-2024'!$B:$B,_xlfn.IFNA(MATCH($A$1,'Curriculum 2023-2024'!$A:$A,0),_xlfn.IFNA(MATCH($A$1,'Curriculum 2023-2024'!$F:$F,0),MATCH($A$1,'Curriculum 2023-2024'!$K:$K,0)))+2+$A4),IF(IF(_xlfn.IFNA(MATCH($A$1,'Curriculum 2023-2024'!$A:$A,0),0)&gt;0,1,IF(_xlfn.IFNA(MATCH($A$1,'Curriculum 2023-2024'!$F:$F,0),0)&gt;0,2,IF(_xlfn.IFNA(MATCH($A$1,'Curriculum 2023-2024'!$K:$K,0),0)&gt;0,3,0)))=2,INDEX('Curriculum 2023-2024'!$G:$G,_xlfn.IFNA(MATCH($A$1,'Curriculum 2023-2024'!$A:$A,0),_xlfn.IFNA(MATCH($A$1,'Curriculum 2023-2024'!$F:$F,0),MATCH($A$1,'Curriculum 2023-2024'!$K:$K,0)))+2+$A4),IF(IF(_xlfn.IFNA(MATCH($A$1,'Curriculum 2023-2024'!$A:$A,0),0)&gt;0,1,IF(_xlfn.IFNA(MATCH($A$1,'Curriculum 2023-2024'!$F:$F,0),0)&gt;0,2,IF(_xlfn.IFNA(MATCH($A$1,'Curriculum 2023-2024'!$K:$K,0),0)&gt;0,3,0)))=3,INDEX('Curriculum 2023-2024'!$L:$L,_xlfn.IFNA(MATCH($A$1,'Curriculum 2023-2024'!$A:$A,0),_xlfn.IFNA(MATCH($A$1,'Curriculum 2023-2024'!$F:$F,0),MATCH($A$1,'Curriculum 2023-2024'!$K:$K,0)))+2+$A4),"")))</f>
        <v>Composites</v>
      </c>
      <c r="D4">
        <v>5</v>
      </c>
    </row>
    <row r="5" spans="1:4" x14ac:dyDescent="0.25">
      <c r="A5">
        <v>4</v>
      </c>
      <c r="B5">
        <f>IF(IF(_xlfn.IFNA(MATCH($A$1,'Curriculum 2023-2024'!$A:$A,0),0)&gt;0,1,IF(_xlfn.IFNA(MATCH($A$1,'Curriculum 2023-2024'!$F:$F,0),0)&gt;0,2,IF(_xlfn.IFNA(MATCH($A$1,'Curriculum 2023-2024'!$K:$K,0),0)&gt;0,3,0)))=1,INDEX('Curriculum 2023-2024'!$A:$A,_xlfn.IFNA(MATCH($A$1,'Curriculum 2023-2024'!$A:$A,0),_xlfn.IFNA(MATCH($A$1,'Curriculum 2023-2024'!$F:$F,0),MATCH($A$1,'Curriculum 2023-2024'!$K:$K,0)))+2+$A5),IF(IF(_xlfn.IFNA(MATCH($A$1,'Curriculum 2023-2024'!$A:$A,0),0)&gt;0,1,IF(_xlfn.IFNA(MATCH($A$1,'Curriculum 2023-2024'!$F:$F,0),0)&gt;0,2,IF(_xlfn.IFNA(MATCH($A$1,'Curriculum 2023-2024'!$K:$K,0),0)&gt;0,3,0)))=2,INDEX('Curriculum 2023-2024'!$F:$F,_xlfn.IFNA(MATCH($A$1,'Curriculum 2023-2024'!$A:$A,0),_xlfn.IFNA(MATCH($A$1,'Curriculum 2023-2024'!$F:$F,0),MATCH($A$1,'Curriculum 2023-2024'!$K:$K,0)))+2+$A5),IF(IF(_xlfn.IFNA(MATCH($A$1,'Curriculum 2023-2024'!$A:$A,0),0)&gt;0,1,IF(_xlfn.IFNA(MATCH($A$1,'Curriculum 2023-2024'!$F:$F,0),0)&gt;0,2,IF(_xlfn.IFNA(MATCH($A$1,'Curriculum 2023-2024'!$K:$K,0),0)&gt;0,3,0)))=3,INDEX('Curriculum 2023-2024'!$K:$K,_xlfn.IFNA(MATCH($A$1,'Curriculum 2023-2024'!$A:$A,0),_xlfn.IFNA(MATCH($A$1,'Curriculum 2023-2024'!$F:$F,0),MATCH($A$1,'Curriculum 2023-2024'!$K:$K,0)))+2+$A5),"")))</f>
        <v>191121720</v>
      </c>
      <c r="C5" t="str">
        <f>IF(IF(_xlfn.IFNA(MATCH($A$1,'Curriculum 2023-2024'!$A:$A,0),0)&gt;0,1,IF(_xlfn.IFNA(MATCH($A$1,'Curriculum 2023-2024'!$F:$F,0),0)&gt;0,2,IF(_xlfn.IFNA(MATCH($A$1,'Curriculum 2023-2024'!$K:$K,0),0)&gt;0,3,0)))=1,INDEX('Curriculum 2023-2024'!$B:$B,_xlfn.IFNA(MATCH($A$1,'Curriculum 2023-2024'!$A:$A,0),_xlfn.IFNA(MATCH($A$1,'Curriculum 2023-2024'!$F:$F,0),MATCH($A$1,'Curriculum 2023-2024'!$K:$K,0)))+2+$A5),IF(IF(_xlfn.IFNA(MATCH($A$1,'Curriculum 2023-2024'!$A:$A,0),0)&gt;0,1,IF(_xlfn.IFNA(MATCH($A$1,'Curriculum 2023-2024'!$F:$F,0),0)&gt;0,2,IF(_xlfn.IFNA(MATCH($A$1,'Curriculum 2023-2024'!$K:$K,0),0)&gt;0,3,0)))=2,INDEX('Curriculum 2023-2024'!$G:$G,_xlfn.IFNA(MATCH($A$1,'Curriculum 2023-2024'!$A:$A,0),_xlfn.IFNA(MATCH($A$1,'Curriculum 2023-2024'!$F:$F,0),MATCH($A$1,'Curriculum 2023-2024'!$K:$K,0)))+2+$A5),IF(IF(_xlfn.IFNA(MATCH($A$1,'Curriculum 2023-2024'!$A:$A,0),0)&gt;0,1,IF(_xlfn.IFNA(MATCH($A$1,'Curriculum 2023-2024'!$F:$F,0),0)&gt;0,2,IF(_xlfn.IFNA(MATCH($A$1,'Curriculum 2023-2024'!$K:$K,0),0)&gt;0,3,0)))=3,INDEX('Curriculum 2023-2024'!$L:$L,_xlfn.IFNA(MATCH($A$1,'Curriculum 2023-2024'!$A:$A,0),_xlfn.IFNA(MATCH($A$1,'Curriculum 2023-2024'!$F:$F,0),MATCH($A$1,'Curriculum 2023-2024'!$K:$K,0)))+2+$A5),"")))</f>
        <v>Design, Production and Materials</v>
      </c>
      <c r="D5">
        <v>5</v>
      </c>
    </row>
    <row r="6" spans="1:4" x14ac:dyDescent="0.25">
      <c r="A6">
        <v>5</v>
      </c>
      <c r="B6">
        <f>IF(IF(_xlfn.IFNA(MATCH($A$1,'Curriculum 2023-2024'!$A:$A,0),0)&gt;0,1,IF(_xlfn.IFNA(MATCH($A$1,'Curriculum 2023-2024'!$F:$F,0),0)&gt;0,2,IF(_xlfn.IFNA(MATCH($A$1,'Curriculum 2023-2024'!$K:$K,0),0)&gt;0,3,0)))=1,INDEX('Curriculum 2023-2024'!$A:$A,_xlfn.IFNA(MATCH($A$1,'Curriculum 2023-2024'!$A:$A,0),_xlfn.IFNA(MATCH($A$1,'Curriculum 2023-2024'!$F:$F,0),MATCH($A$1,'Curriculum 2023-2024'!$K:$K,0)))+2+$A6),IF(IF(_xlfn.IFNA(MATCH($A$1,'Curriculum 2023-2024'!$A:$A,0),0)&gt;0,1,IF(_xlfn.IFNA(MATCH($A$1,'Curriculum 2023-2024'!$F:$F,0),0)&gt;0,2,IF(_xlfn.IFNA(MATCH($A$1,'Curriculum 2023-2024'!$K:$K,0),0)&gt;0,3,0)))=2,INDEX('Curriculum 2023-2024'!$F:$F,_xlfn.IFNA(MATCH($A$1,'Curriculum 2023-2024'!$A:$A,0),_xlfn.IFNA(MATCH($A$1,'Curriculum 2023-2024'!$F:$F,0),MATCH($A$1,'Curriculum 2023-2024'!$K:$K,0)))+2+$A6),IF(IF(_xlfn.IFNA(MATCH($A$1,'Curriculum 2023-2024'!$A:$A,0),0)&gt;0,1,IF(_xlfn.IFNA(MATCH($A$1,'Curriculum 2023-2024'!$F:$F,0),0)&gt;0,2,IF(_xlfn.IFNA(MATCH($A$1,'Curriculum 2023-2024'!$K:$K,0),0)&gt;0,3,0)))=3,INDEX('Curriculum 2023-2024'!$K:$K,_xlfn.IFNA(MATCH($A$1,'Curriculum 2023-2024'!$A:$A,0),_xlfn.IFNA(MATCH($A$1,'Curriculum 2023-2024'!$F:$F,0),MATCH($A$1,'Curriculum 2023-2024'!$K:$K,0)))+2+$A6),"")))</f>
        <v>191124720</v>
      </c>
      <c r="C6" t="str">
        <f>IF(IF(_xlfn.IFNA(MATCH($A$1,'Curriculum 2023-2024'!$A:$A,0),0)&gt;0,1,IF(_xlfn.IFNA(MATCH($A$1,'Curriculum 2023-2024'!$F:$F,0),0)&gt;0,2,IF(_xlfn.IFNA(MATCH($A$1,'Curriculum 2023-2024'!$K:$K,0),0)&gt;0,3,0)))=1,INDEX('Curriculum 2023-2024'!$B:$B,_xlfn.IFNA(MATCH($A$1,'Curriculum 2023-2024'!$A:$A,0),_xlfn.IFNA(MATCH($A$1,'Curriculum 2023-2024'!$F:$F,0),MATCH($A$1,'Curriculum 2023-2024'!$K:$K,0)))+2+$A6),IF(IF(_xlfn.IFNA(MATCH($A$1,'Curriculum 2023-2024'!$A:$A,0),0)&gt;0,1,IF(_xlfn.IFNA(MATCH($A$1,'Curriculum 2023-2024'!$F:$F,0),0)&gt;0,2,IF(_xlfn.IFNA(MATCH($A$1,'Curriculum 2023-2024'!$K:$K,0),0)&gt;0,3,0)))=2,INDEX('Curriculum 2023-2024'!$G:$G,_xlfn.IFNA(MATCH($A$1,'Curriculum 2023-2024'!$A:$A,0),_xlfn.IFNA(MATCH($A$1,'Curriculum 2023-2024'!$F:$F,0),MATCH($A$1,'Curriculum 2023-2024'!$K:$K,0)))+2+$A6),IF(IF(_xlfn.IFNA(MATCH($A$1,'Curriculum 2023-2024'!$A:$A,0),0)&gt;0,1,IF(_xlfn.IFNA(MATCH($A$1,'Curriculum 2023-2024'!$F:$F,0),0)&gt;0,2,IF(_xlfn.IFNA(MATCH($A$1,'Curriculum 2023-2024'!$K:$K,0),0)&gt;0,3,0)))=3,INDEX('Curriculum 2023-2024'!$L:$L,_xlfn.IFNA(MATCH($A$1,'Curriculum 2023-2024'!$A:$A,0),_xlfn.IFNA(MATCH($A$1,'Curriculum 2023-2024'!$F:$F,0),MATCH($A$1,'Curriculum 2023-2024'!$K:$K,0)))+2+$A6),"")))</f>
        <v>Design of Production &amp; Inventory Systems</v>
      </c>
      <c r="D6">
        <v>5</v>
      </c>
    </row>
    <row r="7" spans="1:4" x14ac:dyDescent="0.25">
      <c r="A7">
        <v>6</v>
      </c>
      <c r="B7">
        <f>IF(IF(_xlfn.IFNA(MATCH($A$1,'Curriculum 2023-2024'!$A:$A,0),0)&gt;0,1,IF(_xlfn.IFNA(MATCH($A$1,'Curriculum 2023-2024'!$F:$F,0),0)&gt;0,2,IF(_xlfn.IFNA(MATCH($A$1,'Curriculum 2023-2024'!$K:$K,0),0)&gt;0,3,0)))=1,INDEX('Curriculum 2023-2024'!$A:$A,_xlfn.IFNA(MATCH($A$1,'Curriculum 2023-2024'!$A:$A,0),_xlfn.IFNA(MATCH($A$1,'Curriculum 2023-2024'!$F:$F,0),MATCH($A$1,'Curriculum 2023-2024'!$K:$K,0)))+2+$A7),IF(IF(_xlfn.IFNA(MATCH($A$1,'Curriculum 2023-2024'!$A:$A,0),0)&gt;0,1,IF(_xlfn.IFNA(MATCH($A$1,'Curriculum 2023-2024'!$F:$F,0),0)&gt;0,2,IF(_xlfn.IFNA(MATCH($A$1,'Curriculum 2023-2024'!$K:$K,0),0)&gt;0,3,0)))=2,INDEX('Curriculum 2023-2024'!$F:$F,_xlfn.IFNA(MATCH($A$1,'Curriculum 2023-2024'!$A:$A,0),_xlfn.IFNA(MATCH($A$1,'Curriculum 2023-2024'!$F:$F,0),MATCH($A$1,'Curriculum 2023-2024'!$K:$K,0)))+2+$A7),IF(IF(_xlfn.IFNA(MATCH($A$1,'Curriculum 2023-2024'!$A:$A,0),0)&gt;0,1,IF(_xlfn.IFNA(MATCH($A$1,'Curriculum 2023-2024'!$F:$F,0),0)&gt;0,2,IF(_xlfn.IFNA(MATCH($A$1,'Curriculum 2023-2024'!$K:$K,0),0)&gt;0,3,0)))=3,INDEX('Curriculum 2023-2024'!$K:$K,_xlfn.IFNA(MATCH($A$1,'Curriculum 2023-2024'!$A:$A,0),_xlfn.IFNA(MATCH($A$1,'Curriculum 2023-2024'!$F:$F,0),MATCH($A$1,'Curriculum 2023-2024'!$K:$K,0)))+2+$A7),"")))</f>
        <v>201000159</v>
      </c>
      <c r="C7" t="str">
        <f>IF(IF(_xlfn.IFNA(MATCH($A$1,'Curriculum 2023-2024'!$A:$A,0),0)&gt;0,1,IF(_xlfn.IFNA(MATCH($A$1,'Curriculum 2023-2024'!$F:$F,0),0)&gt;0,2,IF(_xlfn.IFNA(MATCH($A$1,'Curriculum 2023-2024'!$K:$K,0),0)&gt;0,3,0)))=1,INDEX('Curriculum 2023-2024'!$B:$B,_xlfn.IFNA(MATCH($A$1,'Curriculum 2023-2024'!$A:$A,0),_xlfn.IFNA(MATCH($A$1,'Curriculum 2023-2024'!$F:$F,0),MATCH($A$1,'Curriculum 2023-2024'!$K:$K,0)))+2+$A7),IF(IF(_xlfn.IFNA(MATCH($A$1,'Curriculum 2023-2024'!$A:$A,0),0)&gt;0,1,IF(_xlfn.IFNA(MATCH($A$1,'Curriculum 2023-2024'!$F:$F,0),0)&gt;0,2,IF(_xlfn.IFNA(MATCH($A$1,'Curriculum 2023-2024'!$K:$K,0),0)&gt;0,3,0)))=2,INDEX('Curriculum 2023-2024'!$G:$G,_xlfn.IFNA(MATCH($A$1,'Curriculum 2023-2024'!$A:$A,0),_xlfn.IFNA(MATCH($A$1,'Curriculum 2023-2024'!$F:$F,0),MATCH($A$1,'Curriculum 2023-2024'!$K:$K,0)))+2+$A7),IF(IF(_xlfn.IFNA(MATCH($A$1,'Curriculum 2023-2024'!$A:$A,0),0)&gt;0,1,IF(_xlfn.IFNA(MATCH($A$1,'Curriculum 2023-2024'!$F:$F,0),0)&gt;0,2,IF(_xlfn.IFNA(MATCH($A$1,'Curriculum 2023-2024'!$K:$K,0),0)&gt;0,3,0)))=3,INDEX('Curriculum 2023-2024'!$L:$L,_xlfn.IFNA(MATCH($A$1,'Curriculum 2023-2024'!$A:$A,0),_xlfn.IFNA(MATCH($A$1,'Curriculum 2023-2024'!$F:$F,0),MATCH($A$1,'Curriculum 2023-2024'!$K:$K,0)))+2+$A7),"")))</f>
        <v>Durability of Consumer products</v>
      </c>
      <c r="D7">
        <v>5</v>
      </c>
    </row>
    <row r="8" spans="1:4" x14ac:dyDescent="0.25">
      <c r="A8">
        <v>7</v>
      </c>
      <c r="B8">
        <f>IF(IF(_xlfn.IFNA(MATCH($A$1,'Curriculum 2023-2024'!$A:$A,0),0)&gt;0,1,IF(_xlfn.IFNA(MATCH($A$1,'Curriculum 2023-2024'!$F:$F,0),0)&gt;0,2,IF(_xlfn.IFNA(MATCH($A$1,'Curriculum 2023-2024'!$K:$K,0),0)&gt;0,3,0)))=1,INDEX('Curriculum 2023-2024'!$A:$A,_xlfn.IFNA(MATCH($A$1,'Curriculum 2023-2024'!$A:$A,0),_xlfn.IFNA(MATCH($A$1,'Curriculum 2023-2024'!$F:$F,0),MATCH($A$1,'Curriculum 2023-2024'!$K:$K,0)))+2+$A8),IF(IF(_xlfn.IFNA(MATCH($A$1,'Curriculum 2023-2024'!$A:$A,0),0)&gt;0,1,IF(_xlfn.IFNA(MATCH($A$1,'Curriculum 2023-2024'!$F:$F,0),0)&gt;0,2,IF(_xlfn.IFNA(MATCH($A$1,'Curriculum 2023-2024'!$K:$K,0),0)&gt;0,3,0)))=2,INDEX('Curriculum 2023-2024'!$F:$F,_xlfn.IFNA(MATCH($A$1,'Curriculum 2023-2024'!$A:$A,0),_xlfn.IFNA(MATCH($A$1,'Curriculum 2023-2024'!$F:$F,0),MATCH($A$1,'Curriculum 2023-2024'!$K:$K,0)))+2+$A8),IF(IF(_xlfn.IFNA(MATCH($A$1,'Curriculum 2023-2024'!$A:$A,0),0)&gt;0,1,IF(_xlfn.IFNA(MATCH($A$1,'Curriculum 2023-2024'!$F:$F,0),0)&gt;0,2,IF(_xlfn.IFNA(MATCH($A$1,'Curriculum 2023-2024'!$K:$K,0),0)&gt;0,3,0)))=3,INDEX('Curriculum 2023-2024'!$K:$K,_xlfn.IFNA(MATCH($A$1,'Curriculum 2023-2024'!$A:$A,0),_xlfn.IFNA(MATCH($A$1,'Curriculum 2023-2024'!$F:$F,0),MATCH($A$1,'Curriculum 2023-2024'!$K:$K,0)))+2+$A8),"")))</f>
        <v>202000033</v>
      </c>
      <c r="C8" t="str">
        <f>IF(IF(_xlfn.IFNA(MATCH($A$1,'Curriculum 2023-2024'!$A:$A,0),0)&gt;0,1,IF(_xlfn.IFNA(MATCH($A$1,'Curriculum 2023-2024'!$F:$F,0),0)&gt;0,2,IF(_xlfn.IFNA(MATCH($A$1,'Curriculum 2023-2024'!$K:$K,0),0)&gt;0,3,0)))=1,INDEX('Curriculum 2023-2024'!$B:$B,_xlfn.IFNA(MATCH($A$1,'Curriculum 2023-2024'!$A:$A,0),_xlfn.IFNA(MATCH($A$1,'Curriculum 2023-2024'!$F:$F,0),MATCH($A$1,'Curriculum 2023-2024'!$K:$K,0)))+2+$A8),IF(IF(_xlfn.IFNA(MATCH($A$1,'Curriculum 2023-2024'!$A:$A,0),0)&gt;0,1,IF(_xlfn.IFNA(MATCH($A$1,'Curriculum 2023-2024'!$F:$F,0),0)&gt;0,2,IF(_xlfn.IFNA(MATCH($A$1,'Curriculum 2023-2024'!$K:$K,0),0)&gt;0,3,0)))=2,INDEX('Curriculum 2023-2024'!$G:$G,_xlfn.IFNA(MATCH($A$1,'Curriculum 2023-2024'!$A:$A,0),_xlfn.IFNA(MATCH($A$1,'Curriculum 2023-2024'!$F:$F,0),MATCH($A$1,'Curriculum 2023-2024'!$K:$K,0)))+2+$A8),IF(IF(_xlfn.IFNA(MATCH($A$1,'Curriculum 2023-2024'!$A:$A,0),0)&gt;0,1,IF(_xlfn.IFNA(MATCH($A$1,'Curriculum 2023-2024'!$F:$F,0),0)&gt;0,2,IF(_xlfn.IFNA(MATCH($A$1,'Curriculum 2023-2024'!$K:$K,0),0)&gt;0,3,0)))=3,INDEX('Curriculum 2023-2024'!$L:$L,_xlfn.IFNA(MATCH($A$1,'Curriculum 2023-2024'!$A:$A,0),_xlfn.IFNA(MATCH($A$1,'Curriculum 2023-2024'!$F:$F,0),MATCH($A$1,'Curriculum 2023-2024'!$K:$K,0)))+2+$A8),"")))</f>
        <v>Frontiers in Design and Manufacturing</v>
      </c>
      <c r="D8">
        <v>5</v>
      </c>
    </row>
    <row r="9" spans="1:4" x14ac:dyDescent="0.25">
      <c r="A9">
        <v>8</v>
      </c>
      <c r="B9">
        <f>IF(IF(_xlfn.IFNA(MATCH($A$1,'Curriculum 2023-2024'!$A:$A,0),0)&gt;0,1,IF(_xlfn.IFNA(MATCH($A$1,'Curriculum 2023-2024'!$F:$F,0),0)&gt;0,2,IF(_xlfn.IFNA(MATCH($A$1,'Curriculum 2023-2024'!$K:$K,0),0)&gt;0,3,0)))=1,INDEX('Curriculum 2023-2024'!$A:$A,_xlfn.IFNA(MATCH($A$1,'Curriculum 2023-2024'!$A:$A,0),_xlfn.IFNA(MATCH($A$1,'Curriculum 2023-2024'!$F:$F,0),MATCH($A$1,'Curriculum 2023-2024'!$K:$K,0)))+2+$A9),IF(IF(_xlfn.IFNA(MATCH($A$1,'Curriculum 2023-2024'!$A:$A,0),0)&gt;0,1,IF(_xlfn.IFNA(MATCH($A$1,'Curriculum 2023-2024'!$F:$F,0),0)&gt;0,2,IF(_xlfn.IFNA(MATCH($A$1,'Curriculum 2023-2024'!$K:$K,0),0)&gt;0,3,0)))=2,INDEX('Curriculum 2023-2024'!$F:$F,_xlfn.IFNA(MATCH($A$1,'Curriculum 2023-2024'!$A:$A,0),_xlfn.IFNA(MATCH($A$1,'Curriculum 2023-2024'!$F:$F,0),MATCH($A$1,'Curriculum 2023-2024'!$K:$K,0)))+2+$A9),IF(IF(_xlfn.IFNA(MATCH($A$1,'Curriculum 2023-2024'!$A:$A,0),0)&gt;0,1,IF(_xlfn.IFNA(MATCH($A$1,'Curriculum 2023-2024'!$F:$F,0),0)&gt;0,2,IF(_xlfn.IFNA(MATCH($A$1,'Curriculum 2023-2024'!$K:$K,0),0)&gt;0,3,0)))=3,INDEX('Curriculum 2023-2024'!$K:$K,_xlfn.IFNA(MATCH($A$1,'Curriculum 2023-2024'!$A:$A,0),_xlfn.IFNA(MATCH($A$1,'Curriculum 2023-2024'!$F:$F,0),MATCH($A$1,'Curriculum 2023-2024'!$K:$K,0)))+2+$A9),"")))</f>
        <v>191137400</v>
      </c>
      <c r="C9" t="str">
        <f>IF(IF(_xlfn.IFNA(MATCH($A$1,'Curriculum 2023-2024'!$A:$A,0),0)&gt;0,1,IF(_xlfn.IFNA(MATCH($A$1,'Curriculum 2023-2024'!$F:$F,0),0)&gt;0,2,IF(_xlfn.IFNA(MATCH($A$1,'Curriculum 2023-2024'!$K:$K,0),0)&gt;0,3,0)))=1,INDEX('Curriculum 2023-2024'!$B:$B,_xlfn.IFNA(MATCH($A$1,'Curriculum 2023-2024'!$A:$A,0),_xlfn.IFNA(MATCH($A$1,'Curriculum 2023-2024'!$F:$F,0),MATCH($A$1,'Curriculum 2023-2024'!$K:$K,0)))+2+$A9),IF(IF(_xlfn.IFNA(MATCH($A$1,'Curriculum 2023-2024'!$A:$A,0),0)&gt;0,1,IF(_xlfn.IFNA(MATCH($A$1,'Curriculum 2023-2024'!$F:$F,0),0)&gt;0,2,IF(_xlfn.IFNA(MATCH($A$1,'Curriculum 2023-2024'!$K:$K,0),0)&gt;0,3,0)))=2,INDEX('Curriculum 2023-2024'!$G:$G,_xlfn.IFNA(MATCH($A$1,'Curriculum 2023-2024'!$A:$A,0),_xlfn.IFNA(MATCH($A$1,'Curriculum 2023-2024'!$F:$F,0),MATCH($A$1,'Curriculum 2023-2024'!$K:$K,0)))+2+$A9),IF(IF(_xlfn.IFNA(MATCH($A$1,'Curriculum 2023-2024'!$A:$A,0),0)&gt;0,1,IF(_xlfn.IFNA(MATCH($A$1,'Curriculum 2023-2024'!$F:$F,0),0)&gt;0,2,IF(_xlfn.IFNA(MATCH($A$1,'Curriculum 2023-2024'!$K:$K,0),0)&gt;0,3,0)))=3,INDEX('Curriculum 2023-2024'!$L:$L,_xlfn.IFNA(MATCH($A$1,'Curriculum 2023-2024'!$A:$A,0),_xlfn.IFNA(MATCH($A$1,'Curriculum 2023-2024'!$F:$F,0),MATCH($A$1,'Curriculum 2023-2024'!$K:$K,0)))+2+$A9),"")))</f>
        <v>Laser Materials Processing</v>
      </c>
      <c r="D9">
        <v>5</v>
      </c>
    </row>
    <row r="10" spans="1:4" x14ac:dyDescent="0.25">
      <c r="A10">
        <v>9</v>
      </c>
      <c r="B10">
        <f>IF(IF(_xlfn.IFNA(MATCH($A$1,'Curriculum 2023-2024'!$A:$A,0),0)&gt;0,1,IF(_xlfn.IFNA(MATCH($A$1,'Curriculum 2023-2024'!$F:$F,0),0)&gt;0,2,IF(_xlfn.IFNA(MATCH($A$1,'Curriculum 2023-2024'!$K:$K,0),0)&gt;0,3,0)))=1,INDEX('Curriculum 2023-2024'!$A:$A,_xlfn.IFNA(MATCH($A$1,'Curriculum 2023-2024'!$A:$A,0),_xlfn.IFNA(MATCH($A$1,'Curriculum 2023-2024'!$F:$F,0),MATCH($A$1,'Curriculum 2023-2024'!$K:$K,0)))+2+$A10),IF(IF(_xlfn.IFNA(MATCH($A$1,'Curriculum 2023-2024'!$A:$A,0),0)&gt;0,1,IF(_xlfn.IFNA(MATCH($A$1,'Curriculum 2023-2024'!$F:$F,0),0)&gt;0,2,IF(_xlfn.IFNA(MATCH($A$1,'Curriculum 2023-2024'!$K:$K,0),0)&gt;0,3,0)))=2,INDEX('Curriculum 2023-2024'!$F:$F,_xlfn.IFNA(MATCH($A$1,'Curriculum 2023-2024'!$A:$A,0),_xlfn.IFNA(MATCH($A$1,'Curriculum 2023-2024'!$F:$F,0),MATCH($A$1,'Curriculum 2023-2024'!$K:$K,0)))+2+$A10),IF(IF(_xlfn.IFNA(MATCH($A$1,'Curriculum 2023-2024'!$A:$A,0),0)&gt;0,1,IF(_xlfn.IFNA(MATCH($A$1,'Curriculum 2023-2024'!$F:$F,0),0)&gt;0,2,IF(_xlfn.IFNA(MATCH($A$1,'Curriculum 2023-2024'!$K:$K,0),0)&gt;0,3,0)))=3,INDEX('Curriculum 2023-2024'!$K:$K,_xlfn.IFNA(MATCH($A$1,'Curriculum 2023-2024'!$A:$A,0),_xlfn.IFNA(MATCH($A$1,'Curriculum 2023-2024'!$F:$F,0),MATCH($A$1,'Curriculum 2023-2024'!$K:$K,0)))+2+$A10),"")))</f>
        <v>201200146</v>
      </c>
      <c r="C10"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2023-2024'!$K:$K,0)))+2+$A10),IF(IF(_xlfn.IFNA(MATCH($A$1,'Curriculum 2023-2024'!$A:$A,0),0)&gt;0,1,IF(_xlfn.IFNA(MATCH($A$1,'Curriculum 2023-2024'!$F:$F,0),0)&gt;0,2,IF(_xlfn.IFNA(MATCH($A$1,'Curriculum 2023-2024'!$K:$K,0),0)&gt;0,3,0)))=2,INDEX('Curriculum 2023-2024'!$G:$G,_xlfn.IFNA(MATCH($A$1,'Curriculum 2023-2024'!$A:$A,0),_xlfn.IFNA(MATCH($A$1,'Curriculum 2023-2024'!$F:$F,0),MATCH($A$1,'Curriculum 2023-2024'!$K:$K,0)))+2+$A10),IF(IF(_xlfn.IFNA(MATCH($A$1,'Curriculum 2023-2024'!$A:$A,0),0)&gt;0,1,IF(_xlfn.IFNA(MATCH($A$1,'Curriculum 2023-2024'!$F:$F,0),0)&gt;0,2,IF(_xlfn.IFNA(MATCH($A$1,'Curriculum 2023-2024'!$K:$K,0),0)&gt;0,3,0)))=3,INDEX('Curriculum 2023-2024'!$L:$L,_xlfn.IFNA(MATCH($A$1,'Curriculum 2023-2024'!$A:$A,0),_xlfn.IFNA(MATCH($A$1,'Curriculum 2023-2024'!$F:$F,0),MATCH($A$1,'Curriculum 2023-2024'!$K:$K,0)))+2+$A10),"")))</f>
        <v>Maintenance Engineering &amp; Management</v>
      </c>
      <c r="D10">
        <v>5</v>
      </c>
    </row>
    <row r="11" spans="1:4" x14ac:dyDescent="0.25">
      <c r="A11">
        <v>10</v>
      </c>
      <c r="B11">
        <f>IF(IF(_xlfn.IFNA(MATCH($A$1,'Curriculum 2023-2024'!$A:$A,0),0)&gt;0,1,IF(_xlfn.IFNA(MATCH($A$1,'Curriculum 2023-2024'!$F:$F,0),0)&gt;0,2,IF(_xlfn.IFNA(MATCH($A$1,'Curriculum 2023-2024'!$K:$K,0),0)&gt;0,3,0)))=1,INDEX('Curriculum 2023-2024'!$A:$A,_xlfn.IFNA(MATCH($A$1,'Curriculum 2023-2024'!$A:$A,0),_xlfn.IFNA(MATCH($A$1,'Curriculum 2023-2024'!$F:$F,0),MATCH($A$1,'Curriculum 2023-2024'!$K:$K,0)))+2+$A11),IF(IF(_xlfn.IFNA(MATCH($A$1,'Curriculum 2023-2024'!$A:$A,0),0)&gt;0,1,IF(_xlfn.IFNA(MATCH($A$1,'Curriculum 2023-2024'!$F:$F,0),0)&gt;0,2,IF(_xlfn.IFNA(MATCH($A$1,'Curriculum 2023-2024'!$K:$K,0),0)&gt;0,3,0)))=2,INDEX('Curriculum 2023-2024'!$F:$F,_xlfn.IFNA(MATCH($A$1,'Curriculum 2023-2024'!$A:$A,0),_xlfn.IFNA(MATCH($A$1,'Curriculum 2023-2024'!$F:$F,0),MATCH($A$1,'Curriculum 2023-2024'!$K:$K,0)))+2+$A11),IF(IF(_xlfn.IFNA(MATCH($A$1,'Curriculum 2023-2024'!$A:$A,0),0)&gt;0,1,IF(_xlfn.IFNA(MATCH($A$1,'Curriculum 2023-2024'!$F:$F,0),0)&gt;0,2,IF(_xlfn.IFNA(MATCH($A$1,'Curriculum 2023-2024'!$K:$K,0),0)&gt;0,3,0)))=3,INDEX('Curriculum 2023-2024'!$K:$K,_xlfn.IFNA(MATCH($A$1,'Curriculum 2023-2024'!$A:$A,0),_xlfn.IFNA(MATCH($A$1,'Curriculum 2023-2024'!$F:$F,0),MATCH($A$1,'Curriculum 2023-2024'!$K:$K,0)))+2+$A11),"")))</f>
        <v>191102041</v>
      </c>
      <c r="C11"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2023-2024'!$K:$K,0)))+2+$A11),IF(IF(_xlfn.IFNA(MATCH($A$1,'Curriculum 2023-2024'!$A:$A,0),0)&gt;0,1,IF(_xlfn.IFNA(MATCH($A$1,'Curriculum 2023-2024'!$F:$F,0),0)&gt;0,2,IF(_xlfn.IFNA(MATCH($A$1,'Curriculum 2023-2024'!$K:$K,0),0)&gt;0,3,0)))=2,INDEX('Curriculum 2023-2024'!$G:$G,_xlfn.IFNA(MATCH($A$1,'Curriculum 2023-2024'!$A:$A,0),_xlfn.IFNA(MATCH($A$1,'Curriculum 2023-2024'!$F:$F,0),MATCH($A$1,'Curriculum 2023-2024'!$K:$K,0)))+2+$A11),IF(IF(_xlfn.IFNA(MATCH($A$1,'Curriculum 2023-2024'!$A:$A,0),0)&gt;0,1,IF(_xlfn.IFNA(MATCH($A$1,'Curriculum 2023-2024'!$F:$F,0),0)&gt;0,2,IF(_xlfn.IFNA(MATCH($A$1,'Curriculum 2023-2024'!$K:$K,0),0)&gt;0,3,0)))=3,INDEX('Curriculum 2023-2024'!$L:$L,_xlfn.IFNA(MATCH($A$1,'Curriculum 2023-2024'!$A:$A,0),_xlfn.IFNA(MATCH($A$1,'Curriculum 2023-2024'!$F:$F,0),MATCH($A$1,'Curriculum 2023-2024'!$K:$K,0)))+2+$A11),"")))</f>
        <v>Manufacturing Facility Design</v>
      </c>
      <c r="D11">
        <v>5</v>
      </c>
    </row>
    <row r="12" spans="1:4" x14ac:dyDescent="0.25">
      <c r="A12">
        <v>11</v>
      </c>
      <c r="B12">
        <f>IF(IF(_xlfn.IFNA(MATCH($A$1,'Curriculum 2023-2024'!$A:$A,0),0)&gt;0,1,IF(_xlfn.IFNA(MATCH($A$1,'Curriculum 2023-2024'!$F:$F,0),0)&gt;0,2,IF(_xlfn.IFNA(MATCH($A$1,'Curriculum 2023-2024'!$K:$K,0),0)&gt;0,3,0)))=1,INDEX('Curriculum 2023-2024'!$A:$A,_xlfn.IFNA(MATCH($A$1,'Curriculum 2023-2024'!$A:$A,0),_xlfn.IFNA(MATCH($A$1,'Curriculum 2023-2024'!$F:$F,0),MATCH($A$1,'Curriculum 2023-2024'!$K:$K,0)))+2+$A12),IF(IF(_xlfn.IFNA(MATCH($A$1,'Curriculum 2023-2024'!$A:$A,0),0)&gt;0,1,IF(_xlfn.IFNA(MATCH($A$1,'Curriculum 2023-2024'!$F:$F,0),0)&gt;0,2,IF(_xlfn.IFNA(MATCH($A$1,'Curriculum 2023-2024'!$K:$K,0),0)&gt;0,3,0)))=2,INDEX('Curriculum 2023-2024'!$F:$F,_xlfn.IFNA(MATCH($A$1,'Curriculum 2023-2024'!$A:$A,0),_xlfn.IFNA(MATCH($A$1,'Curriculum 2023-2024'!$F:$F,0),MATCH($A$1,'Curriculum 2023-2024'!$K:$K,0)))+2+$A12),IF(IF(_xlfn.IFNA(MATCH($A$1,'Curriculum 2023-2024'!$A:$A,0),0)&gt;0,1,IF(_xlfn.IFNA(MATCH($A$1,'Curriculum 2023-2024'!$F:$F,0),0)&gt;0,2,IF(_xlfn.IFNA(MATCH($A$1,'Curriculum 2023-2024'!$K:$K,0),0)&gt;0,3,0)))=3,INDEX('Curriculum 2023-2024'!$K:$K,_xlfn.IFNA(MATCH($A$1,'Curriculum 2023-2024'!$A:$A,0),_xlfn.IFNA(MATCH($A$1,'Curriculum 2023-2024'!$F:$F,0),MATCH($A$1,'Curriculum 2023-2024'!$K:$K,0)))+2+$A12),"")))</f>
        <v>201600018</v>
      </c>
      <c r="C1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2023-2024'!$K:$K,0)))+2+$A12),IF(IF(_xlfn.IFNA(MATCH($A$1,'Curriculum 2023-2024'!$A:$A,0),0)&gt;0,1,IF(_xlfn.IFNA(MATCH($A$1,'Curriculum 2023-2024'!$F:$F,0),0)&gt;0,2,IF(_xlfn.IFNA(MATCH($A$1,'Curriculum 2023-2024'!$K:$K,0),0)&gt;0,3,0)))=2,INDEX('Curriculum 2023-2024'!$G:$G,_xlfn.IFNA(MATCH($A$1,'Curriculum 2023-2024'!$A:$A,0),_xlfn.IFNA(MATCH($A$1,'Curriculum 2023-2024'!$F:$F,0),MATCH($A$1,'Curriculum 2023-2024'!$K:$K,0)))+2+$A12),IF(IF(_xlfn.IFNA(MATCH($A$1,'Curriculum 2023-2024'!$A:$A,0),0)&gt;0,1,IF(_xlfn.IFNA(MATCH($A$1,'Curriculum 2023-2024'!$F:$F,0),0)&gt;0,2,IF(_xlfn.IFNA(MATCH($A$1,'Curriculum 2023-2024'!$K:$K,0),0)&gt;0,3,0)))=3,INDEX('Curriculum 2023-2024'!$L:$L,_xlfn.IFNA(MATCH($A$1,'Curriculum 2023-2024'!$A:$A,0),_xlfn.IFNA(MATCH($A$1,'Curriculum 2023-2024'!$F:$F,0),MATCH($A$1,'Curriculum 2023-2024'!$K:$K,0)))+2+$A12),"")))</f>
        <v>Modelling of Technical Design Processes</v>
      </c>
      <c r="D12">
        <v>5</v>
      </c>
    </row>
    <row r="13" spans="1:4" x14ac:dyDescent="0.25">
      <c r="A13">
        <v>12</v>
      </c>
      <c r="B13">
        <f>IF(IF(_xlfn.IFNA(MATCH($A$1,'Curriculum 2023-2024'!$A:$A,0),0)&gt;0,1,IF(_xlfn.IFNA(MATCH($A$1,'Curriculum 2023-2024'!$F:$F,0),0)&gt;0,2,IF(_xlfn.IFNA(MATCH($A$1,'Curriculum 2023-2024'!$K:$K,0),0)&gt;0,3,0)))=1,INDEX('Curriculum 2023-2024'!$A:$A,_xlfn.IFNA(MATCH($A$1,'Curriculum 2023-2024'!$A:$A,0),_xlfn.IFNA(MATCH($A$1,'Curriculum 2023-2024'!$F:$F,0),MATCH($A$1,'Curriculum 2023-2024'!$K:$K,0)))+2+$A13),IF(IF(_xlfn.IFNA(MATCH($A$1,'Curriculum 2023-2024'!$A:$A,0),0)&gt;0,1,IF(_xlfn.IFNA(MATCH($A$1,'Curriculum 2023-2024'!$F:$F,0),0)&gt;0,2,IF(_xlfn.IFNA(MATCH($A$1,'Curriculum 2023-2024'!$K:$K,0),0)&gt;0,3,0)))=2,INDEX('Curriculum 2023-2024'!$F:$F,_xlfn.IFNA(MATCH($A$1,'Curriculum 2023-2024'!$A:$A,0),_xlfn.IFNA(MATCH($A$1,'Curriculum 2023-2024'!$F:$F,0),MATCH($A$1,'Curriculum 2023-2024'!$K:$K,0)))+2+$A13),IF(IF(_xlfn.IFNA(MATCH($A$1,'Curriculum 2023-2024'!$A:$A,0),0)&gt;0,1,IF(_xlfn.IFNA(MATCH($A$1,'Curriculum 2023-2024'!$F:$F,0),0)&gt;0,2,IF(_xlfn.IFNA(MATCH($A$1,'Curriculum 2023-2024'!$K:$K,0),0)&gt;0,3,0)))=3,INDEX('Curriculum 2023-2024'!$K:$K,_xlfn.IFNA(MATCH($A$1,'Curriculum 2023-2024'!$A:$A,0),_xlfn.IFNA(MATCH($A$1,'Curriculum 2023-2024'!$F:$F,0),MATCH($A$1,'Curriculum 2023-2024'!$K:$K,0)))+2+$A13),"")))</f>
        <v>202200100</v>
      </c>
      <c r="C1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2023-2024'!$K:$K,0)))+2+$A13),IF(IF(_xlfn.IFNA(MATCH($A$1,'Curriculum 2023-2024'!$A:$A,0),0)&gt;0,1,IF(_xlfn.IFNA(MATCH($A$1,'Curriculum 2023-2024'!$F:$F,0),0)&gt;0,2,IF(_xlfn.IFNA(MATCH($A$1,'Curriculum 2023-2024'!$K:$K,0),0)&gt;0,3,0)))=2,INDEX('Curriculum 2023-2024'!$G:$G,_xlfn.IFNA(MATCH($A$1,'Curriculum 2023-2024'!$A:$A,0),_xlfn.IFNA(MATCH($A$1,'Curriculum 2023-2024'!$F:$F,0),MATCH($A$1,'Curriculum 2023-2024'!$K:$K,0)))+2+$A13),IF(IF(_xlfn.IFNA(MATCH($A$1,'Curriculum 2023-2024'!$A:$A,0),0)&gt;0,1,IF(_xlfn.IFNA(MATCH($A$1,'Curriculum 2023-2024'!$F:$F,0),0)&gt;0,2,IF(_xlfn.IFNA(MATCH($A$1,'Curriculum 2023-2024'!$K:$K,0),0)&gt;0,3,0)))=3,INDEX('Curriculum 2023-2024'!$L:$L,_xlfn.IFNA(MATCH($A$1,'Curriculum 2023-2024'!$A:$A,0),_xlfn.IFNA(MATCH($A$1,'Curriculum 2023-2024'!$F:$F,0),MATCH($A$1,'Curriculum 2023-2024'!$K:$K,0)))+2+$A13),"")))</f>
        <v>Systems Engineering</v>
      </c>
      <c r="D13">
        <v>5</v>
      </c>
    </row>
    <row r="14" spans="1:4" x14ac:dyDescent="0.25">
      <c r="A14">
        <v>1</v>
      </c>
      <c r="B14">
        <f>IF(IF(_xlfn.IFNA(MATCH($A$1,'Curriculum 2023-2024'!$A:$A,0),0)&gt;0,1,IF(_xlfn.IFNA(MATCH($A$1,'Curriculum 2023-2024'!$F:$F,0),0)&gt;0,2,IF(_xlfn.IFNA(MATCH($A$1,'Curriculum 2023-2024'!$K:$K,0),0)&gt;0,3,0)))=1,INDEX('Curriculum 2023-2024'!$A:$A,_xlfn.IFNA(MATCH($A$1,'Curriculum 2023-2024'!$A:$A,0),_xlfn.IFNA(MATCH($A$1,'Curriculum 2023-2024'!$F:$F,0),MATCH($A$1,'Curriculum 2023-2024'!$K:$K,0)))+15+$A14),IF(IF(_xlfn.IFNA(MATCH($A$1,'Curriculum 2023-2024'!$A:$A,0),0)&gt;0,1,IF(_xlfn.IFNA(MATCH($A$1,'Curriculum 2023-2024'!$F:$F,0),0)&gt;0,2,IF(_xlfn.IFNA(MATCH($A$1,'Curriculum 2023-2024'!$K:$K,0),0)&gt;0,3,0)))=2,INDEX('Curriculum 2023-2024'!$F:$F,_xlfn.IFNA(MATCH($A$1,'Curriculum 2023-2024'!$A:$A,0),_xlfn.IFNA(MATCH($A$1,'Curriculum 2023-2024'!$F:$F,0),MATCH($A$1,'Curriculum 2023-2024'!$K:$K,0)))+15+$A14),IF(IF(_xlfn.IFNA(MATCH($A$1,'Curriculum 2023-2024'!$A:$A,0),0)&gt;0,1,IF(_xlfn.IFNA(MATCH($A$1,'Curriculum 2023-2024'!$F:$F,0),0)&gt;0,2,IF(_xlfn.IFNA(MATCH($A$1,'Curriculum 2023-2024'!$K:$K,0),0)&gt;0,3,0)))=3,INDEX('Curriculum 2023-2024'!$K:$K,_xlfn.IFNA(MATCH($A$1,'Curriculum 2023-2024'!$A:$A,0),_xlfn.IFNA(MATCH($A$1,'Curriculum 2023-2024'!$F:$F,0),MATCH($A$1,'Curriculum 2023-2024'!$K:$K,0)))+15+$A14),"")))</f>
        <v>202100228</v>
      </c>
      <c r="C1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2023-2024'!$K:$K,0)))+15+$A14),IF(IF(_xlfn.IFNA(MATCH($A$1,'Curriculum 2023-2024'!$A:$A,0),0)&gt;0,1,IF(_xlfn.IFNA(MATCH($A$1,'Curriculum 2023-2024'!$F:$F,0),0)&gt;0,2,IF(_xlfn.IFNA(MATCH($A$1,'Curriculum 2023-2024'!$K:$K,0),0)&gt;0,3,0)))=2,INDEX('Curriculum 2023-2024'!$G:$G,_xlfn.IFNA(MATCH($A$1,'Curriculum 2023-2024'!$A:$A,0),_xlfn.IFNA(MATCH($A$1,'Curriculum 2023-2024'!$F:$F,0),MATCH($A$1,'Curriculum 2023-2024'!$K:$K,0)))+15+$A14),IF(IF(_xlfn.IFNA(MATCH($A$1,'Curriculum 2023-2024'!$A:$A,0),0)&gt;0,1,IF(_xlfn.IFNA(MATCH($A$1,'Curriculum 2023-2024'!$F:$F,0),0)&gt;0,2,IF(_xlfn.IFNA(MATCH($A$1,'Curriculum 2023-2024'!$K:$K,0),0)&gt;0,3,0)))=3,INDEX('Curriculum 2023-2024'!$L:$L,_xlfn.IFNA(MATCH($A$1,'Curriculum 2023-2024'!$A:$A,0),_xlfn.IFNA(MATCH($A$1,'Curriculum 2023-2024'!$F:$F,0),MATCH($A$1,'Curriculum 2023-2024'!$K:$K,0)))+15+$A14),"")))</f>
        <v>Adhesion and Bonding Technology</v>
      </c>
      <c r="D14">
        <v>5</v>
      </c>
    </row>
    <row r="15" spans="1:4" x14ac:dyDescent="0.25">
      <c r="A15">
        <v>2</v>
      </c>
      <c r="B15">
        <f>IF(IF(_xlfn.IFNA(MATCH($A$1,'Curriculum 2023-2024'!$A:$A,0),0)&gt;0,1,IF(_xlfn.IFNA(MATCH($A$1,'Curriculum 2023-2024'!$F:$F,0),0)&gt;0,2,IF(_xlfn.IFNA(MATCH($A$1,'Curriculum 2023-2024'!$K:$K,0),0)&gt;0,3,0)))=1,INDEX('Curriculum 2023-2024'!$A:$A,_xlfn.IFNA(MATCH($A$1,'Curriculum 2023-2024'!$A:$A,0),_xlfn.IFNA(MATCH($A$1,'Curriculum 2023-2024'!$F:$F,0),MATCH($A$1,'Curriculum 2023-2024'!$K:$K,0)))+15+$A15),IF(IF(_xlfn.IFNA(MATCH($A$1,'Curriculum 2023-2024'!$A:$A,0),0)&gt;0,1,IF(_xlfn.IFNA(MATCH($A$1,'Curriculum 2023-2024'!$F:$F,0),0)&gt;0,2,IF(_xlfn.IFNA(MATCH($A$1,'Curriculum 2023-2024'!$K:$K,0),0)&gt;0,3,0)))=2,INDEX('Curriculum 2023-2024'!$F:$F,_xlfn.IFNA(MATCH($A$1,'Curriculum 2023-2024'!$A:$A,0),_xlfn.IFNA(MATCH($A$1,'Curriculum 2023-2024'!$F:$F,0),MATCH($A$1,'Curriculum 2023-2024'!$K:$K,0)))+15+$A15),IF(IF(_xlfn.IFNA(MATCH($A$1,'Curriculum 2023-2024'!$A:$A,0),0)&gt;0,1,IF(_xlfn.IFNA(MATCH($A$1,'Curriculum 2023-2024'!$F:$F,0),0)&gt;0,2,IF(_xlfn.IFNA(MATCH($A$1,'Curriculum 2023-2024'!$K:$K,0),0)&gt;0,3,0)))=3,INDEX('Curriculum 2023-2024'!$K:$K,_xlfn.IFNA(MATCH($A$1,'Curriculum 2023-2024'!$A:$A,0),_xlfn.IFNA(MATCH($A$1,'Curriculum 2023-2024'!$F:$F,0),MATCH($A$1,'Curriculum 2023-2024'!$K:$K,0)))+15+$A15),"")))</f>
        <v>201900091</v>
      </c>
      <c r="C1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2023-2024'!$K:$K,0)))+15+$A15),IF(IF(_xlfn.IFNA(MATCH($A$1,'Curriculum 2023-2024'!$A:$A,0),0)&gt;0,1,IF(_xlfn.IFNA(MATCH($A$1,'Curriculum 2023-2024'!$F:$F,0),0)&gt;0,2,IF(_xlfn.IFNA(MATCH($A$1,'Curriculum 2023-2024'!$K:$K,0),0)&gt;0,3,0)))=2,INDEX('Curriculum 2023-2024'!$G:$G,_xlfn.IFNA(MATCH($A$1,'Curriculum 2023-2024'!$A:$A,0),_xlfn.IFNA(MATCH($A$1,'Curriculum 2023-2024'!$F:$F,0),MATCH($A$1,'Curriculum 2023-2024'!$K:$K,0)))+15+$A15),IF(IF(_xlfn.IFNA(MATCH($A$1,'Curriculum 2023-2024'!$A:$A,0),0)&gt;0,1,IF(_xlfn.IFNA(MATCH($A$1,'Curriculum 2023-2024'!$F:$F,0),0)&gt;0,2,IF(_xlfn.IFNA(MATCH($A$1,'Curriculum 2023-2024'!$K:$K,0),0)&gt;0,3,0)))=3,INDEX('Curriculum 2023-2024'!$L:$L,_xlfn.IFNA(MATCH($A$1,'Curriculum 2023-2024'!$A:$A,0),_xlfn.IFNA(MATCH($A$1,'Curriculum 2023-2024'!$F:$F,0),MATCH($A$1,'Curriculum 2023-2024'!$K:$K,0)))+15+$A15),"")))</f>
        <v>Advanced Topics in Finite Element Methods</v>
      </c>
      <c r="D15">
        <v>5</v>
      </c>
    </row>
    <row r="16" spans="1:4" x14ac:dyDescent="0.25">
      <c r="A16">
        <v>3</v>
      </c>
      <c r="B16">
        <f>IF(IF(_xlfn.IFNA(MATCH($A$1,'Curriculum 2023-2024'!$A:$A,0),0)&gt;0,1,IF(_xlfn.IFNA(MATCH($A$1,'Curriculum 2023-2024'!$F:$F,0),0)&gt;0,2,IF(_xlfn.IFNA(MATCH($A$1,'Curriculum 2023-2024'!$K:$K,0),0)&gt;0,3,0)))=1,INDEX('Curriculum 2023-2024'!$A:$A,_xlfn.IFNA(MATCH($A$1,'Curriculum 2023-2024'!$A:$A,0),_xlfn.IFNA(MATCH($A$1,'Curriculum 2023-2024'!$F:$F,0),MATCH($A$1,'Curriculum 2023-2024'!$K:$K,0)))+15+$A16),IF(IF(_xlfn.IFNA(MATCH($A$1,'Curriculum 2023-2024'!$A:$A,0),0)&gt;0,1,IF(_xlfn.IFNA(MATCH($A$1,'Curriculum 2023-2024'!$F:$F,0),0)&gt;0,2,IF(_xlfn.IFNA(MATCH($A$1,'Curriculum 2023-2024'!$K:$K,0),0)&gt;0,3,0)))=2,INDEX('Curriculum 2023-2024'!$F:$F,_xlfn.IFNA(MATCH($A$1,'Curriculum 2023-2024'!$A:$A,0),_xlfn.IFNA(MATCH($A$1,'Curriculum 2023-2024'!$F:$F,0),MATCH($A$1,'Curriculum 2023-2024'!$K:$K,0)))+15+$A16),IF(IF(_xlfn.IFNA(MATCH($A$1,'Curriculum 2023-2024'!$A:$A,0),0)&gt;0,1,IF(_xlfn.IFNA(MATCH($A$1,'Curriculum 2023-2024'!$F:$F,0),0)&gt;0,2,IF(_xlfn.IFNA(MATCH($A$1,'Curriculum 2023-2024'!$K:$K,0),0)&gt;0,3,0)))=3,INDEX('Curriculum 2023-2024'!$K:$K,_xlfn.IFNA(MATCH($A$1,'Curriculum 2023-2024'!$A:$A,0),_xlfn.IFNA(MATCH($A$1,'Curriculum 2023-2024'!$F:$F,0),MATCH($A$1,'Curriculum 2023-2024'!$K:$K,0)))+15+$A16),"")))</f>
        <v>201800156</v>
      </c>
      <c r="C1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2023-2024'!$K:$K,0)))+15+$A16),IF(IF(_xlfn.IFNA(MATCH($A$1,'Curriculum 2023-2024'!$A:$A,0),0)&gt;0,1,IF(_xlfn.IFNA(MATCH($A$1,'Curriculum 2023-2024'!$F:$F,0),0)&gt;0,2,IF(_xlfn.IFNA(MATCH($A$1,'Curriculum 2023-2024'!$K:$K,0),0)&gt;0,3,0)))=2,INDEX('Curriculum 2023-2024'!$G:$G,_xlfn.IFNA(MATCH($A$1,'Curriculum 2023-2024'!$A:$A,0),_xlfn.IFNA(MATCH($A$1,'Curriculum 2023-2024'!$F:$F,0),MATCH($A$1,'Curriculum 2023-2024'!$K:$K,0)))+15+$A16),IF(IF(_xlfn.IFNA(MATCH($A$1,'Curriculum 2023-2024'!$A:$A,0),0)&gt;0,1,IF(_xlfn.IFNA(MATCH($A$1,'Curriculum 2023-2024'!$F:$F,0),0)&gt;0,2,IF(_xlfn.IFNA(MATCH($A$1,'Curriculum 2023-2024'!$K:$K,0),0)&gt;0,3,0)))=3,INDEX('Curriculum 2023-2024'!$L:$L,_xlfn.IFNA(MATCH($A$1,'Curriculum 2023-2024'!$A:$A,0),_xlfn.IFNA(MATCH($A$1,'Curriculum 2023-2024'!$F:$F,0),MATCH($A$1,'Curriculum 2023-2024'!$K:$K,0)))+15+$A16),"")))</f>
        <v>Biomechanics of Human Movement</v>
      </c>
      <c r="D16">
        <v>5</v>
      </c>
    </row>
    <row r="17" spans="1:4" x14ac:dyDescent="0.25">
      <c r="A17">
        <v>4</v>
      </c>
      <c r="B17">
        <f>IF(IF(_xlfn.IFNA(MATCH($A$1,'Curriculum 2023-2024'!$A:$A,0),0)&gt;0,1,IF(_xlfn.IFNA(MATCH($A$1,'Curriculum 2023-2024'!$F:$F,0),0)&gt;0,2,IF(_xlfn.IFNA(MATCH($A$1,'Curriculum 2023-2024'!$K:$K,0),0)&gt;0,3,0)))=1,INDEX('Curriculum 2023-2024'!$A:$A,_xlfn.IFNA(MATCH($A$1,'Curriculum 2023-2024'!$A:$A,0),_xlfn.IFNA(MATCH($A$1,'Curriculum 2023-2024'!$F:$F,0),MATCH($A$1,'Curriculum 2023-2024'!$K:$K,0)))+15+$A17),IF(IF(_xlfn.IFNA(MATCH($A$1,'Curriculum 2023-2024'!$A:$A,0),0)&gt;0,1,IF(_xlfn.IFNA(MATCH($A$1,'Curriculum 2023-2024'!$F:$F,0),0)&gt;0,2,IF(_xlfn.IFNA(MATCH($A$1,'Curriculum 2023-2024'!$K:$K,0),0)&gt;0,3,0)))=2,INDEX('Curriculum 2023-2024'!$F:$F,_xlfn.IFNA(MATCH($A$1,'Curriculum 2023-2024'!$A:$A,0),_xlfn.IFNA(MATCH($A$1,'Curriculum 2023-2024'!$F:$F,0),MATCH($A$1,'Curriculum 2023-2024'!$K:$K,0)))+15+$A17),IF(IF(_xlfn.IFNA(MATCH($A$1,'Curriculum 2023-2024'!$A:$A,0),0)&gt;0,1,IF(_xlfn.IFNA(MATCH($A$1,'Curriculum 2023-2024'!$F:$F,0),0)&gt;0,2,IF(_xlfn.IFNA(MATCH($A$1,'Curriculum 2023-2024'!$K:$K,0),0)&gt;0,3,0)))=3,INDEX('Curriculum 2023-2024'!$K:$K,_xlfn.IFNA(MATCH($A$1,'Curriculum 2023-2024'!$A:$A,0),_xlfn.IFNA(MATCH($A$1,'Curriculum 2023-2024'!$F:$F,0),MATCH($A$1,'Curriculum 2023-2024'!$K:$K,0)))+15+$A17),"")))</f>
        <v>191121700</v>
      </c>
      <c r="C17"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2023-2024'!$K:$K,0)))+15+$A17),IF(IF(_xlfn.IFNA(MATCH($A$1,'Curriculum 2023-2024'!$A:$A,0),0)&gt;0,1,IF(_xlfn.IFNA(MATCH($A$1,'Curriculum 2023-2024'!$F:$F,0),0)&gt;0,2,IF(_xlfn.IFNA(MATCH($A$1,'Curriculum 2023-2024'!$K:$K,0),0)&gt;0,3,0)))=2,INDEX('Curriculum 2023-2024'!$G:$G,_xlfn.IFNA(MATCH($A$1,'Curriculum 2023-2024'!$A:$A,0),_xlfn.IFNA(MATCH($A$1,'Curriculum 2023-2024'!$F:$F,0),MATCH($A$1,'Curriculum 2023-2024'!$K:$K,0)))+15+$A17),IF(IF(_xlfn.IFNA(MATCH($A$1,'Curriculum 2023-2024'!$A:$A,0),0)&gt;0,1,IF(_xlfn.IFNA(MATCH($A$1,'Curriculum 2023-2024'!$F:$F,0),0)&gt;0,2,IF(_xlfn.IFNA(MATCH($A$1,'Curriculum 2023-2024'!$K:$K,0),0)&gt;0,3,0)))=3,INDEX('Curriculum 2023-2024'!$L:$L,_xlfn.IFNA(MATCH($A$1,'Curriculum 2023-2024'!$A:$A,0),_xlfn.IFNA(MATCH($A$1,'Curriculum 2023-2024'!$F:$F,0),MATCH($A$1,'Curriculum 2023-2024'!$K:$K,0)))+15+$A17),"")))</f>
        <v>Composites Forming</v>
      </c>
      <c r="D17">
        <v>5</v>
      </c>
    </row>
    <row r="18" spans="1:4" x14ac:dyDescent="0.25">
      <c r="A18">
        <v>5</v>
      </c>
      <c r="B18">
        <f>IF(IF(_xlfn.IFNA(MATCH($A$1,'Curriculum 2023-2024'!$A:$A,0),0)&gt;0,1,IF(_xlfn.IFNA(MATCH($A$1,'Curriculum 2023-2024'!$F:$F,0),0)&gt;0,2,IF(_xlfn.IFNA(MATCH($A$1,'Curriculum 2023-2024'!$K:$K,0),0)&gt;0,3,0)))=1,INDEX('Curriculum 2023-2024'!$A:$A,_xlfn.IFNA(MATCH($A$1,'Curriculum 2023-2024'!$A:$A,0),_xlfn.IFNA(MATCH($A$1,'Curriculum 2023-2024'!$F:$F,0),MATCH($A$1,'Curriculum 2023-2024'!$K:$K,0)))+15+$A18),IF(IF(_xlfn.IFNA(MATCH($A$1,'Curriculum 2023-2024'!$A:$A,0),0)&gt;0,1,IF(_xlfn.IFNA(MATCH($A$1,'Curriculum 2023-2024'!$F:$F,0),0)&gt;0,2,IF(_xlfn.IFNA(MATCH($A$1,'Curriculum 2023-2024'!$K:$K,0),0)&gt;0,3,0)))=2,INDEX('Curriculum 2023-2024'!$F:$F,_xlfn.IFNA(MATCH($A$1,'Curriculum 2023-2024'!$A:$A,0),_xlfn.IFNA(MATCH($A$1,'Curriculum 2023-2024'!$F:$F,0),MATCH($A$1,'Curriculum 2023-2024'!$K:$K,0)))+15+$A18),IF(IF(_xlfn.IFNA(MATCH($A$1,'Curriculum 2023-2024'!$A:$A,0),0)&gt;0,1,IF(_xlfn.IFNA(MATCH($A$1,'Curriculum 2023-2024'!$F:$F,0),0)&gt;0,2,IF(_xlfn.IFNA(MATCH($A$1,'Curriculum 2023-2024'!$K:$K,0),0)&gt;0,3,0)))=3,INDEX('Curriculum 2023-2024'!$K:$K,_xlfn.IFNA(MATCH($A$1,'Curriculum 2023-2024'!$A:$A,0),_xlfn.IFNA(MATCH($A$1,'Curriculum 2023-2024'!$F:$F,0),MATCH($A$1,'Curriculum 2023-2024'!$K:$K,0)))+15+$A18),"")))</f>
        <v>202200127</v>
      </c>
      <c r="C18"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2023-2024'!$K:$K,0)))+15+$A18),IF(IF(_xlfn.IFNA(MATCH($A$1,'Curriculum 2023-2024'!$A:$A,0),0)&gt;0,1,IF(_xlfn.IFNA(MATCH($A$1,'Curriculum 2023-2024'!$F:$F,0),0)&gt;0,2,IF(_xlfn.IFNA(MATCH($A$1,'Curriculum 2023-2024'!$K:$K,0),0)&gt;0,3,0)))=2,INDEX('Curriculum 2023-2024'!$G:$G,_xlfn.IFNA(MATCH($A$1,'Curriculum 2023-2024'!$A:$A,0),_xlfn.IFNA(MATCH($A$1,'Curriculum 2023-2024'!$F:$F,0),MATCH($A$1,'Curriculum 2023-2024'!$K:$K,0)))+15+$A18),IF(IF(_xlfn.IFNA(MATCH($A$1,'Curriculum 2023-2024'!$A:$A,0),0)&gt;0,1,IF(_xlfn.IFNA(MATCH($A$1,'Curriculum 2023-2024'!$F:$F,0),0)&gt;0,2,IF(_xlfn.IFNA(MATCH($A$1,'Curriculum 2023-2024'!$K:$K,0),0)&gt;0,3,0)))=3,INDEX('Curriculum 2023-2024'!$L:$L,_xlfn.IFNA(MATCH($A$1,'Curriculum 2023-2024'!$A:$A,0),_xlfn.IFNA(MATCH($A$1,'Curriculum 2023-2024'!$F:$F,0),MATCH($A$1,'Curriculum 2023-2024'!$K:$K,0)))+15+$A18),"")))</f>
        <v>Computational Optimization</v>
      </c>
      <c r="D18">
        <v>5</v>
      </c>
    </row>
    <row r="19" spans="1:4" x14ac:dyDescent="0.25">
      <c r="A19">
        <v>6</v>
      </c>
      <c r="B19">
        <f>IF(IF(_xlfn.IFNA(MATCH($A$1,'Curriculum 2023-2024'!$A:$A,0),0)&gt;0,1,IF(_xlfn.IFNA(MATCH($A$1,'Curriculum 2023-2024'!$F:$F,0),0)&gt;0,2,IF(_xlfn.IFNA(MATCH($A$1,'Curriculum 2023-2024'!$K:$K,0),0)&gt;0,3,0)))=1,INDEX('Curriculum 2023-2024'!$A:$A,_xlfn.IFNA(MATCH($A$1,'Curriculum 2023-2024'!$A:$A,0),_xlfn.IFNA(MATCH($A$1,'Curriculum 2023-2024'!$F:$F,0),MATCH($A$1,'Curriculum 2023-2024'!$K:$K,0)))+15+$A19),IF(IF(_xlfn.IFNA(MATCH($A$1,'Curriculum 2023-2024'!$A:$A,0),0)&gt;0,1,IF(_xlfn.IFNA(MATCH($A$1,'Curriculum 2023-2024'!$F:$F,0),0)&gt;0,2,IF(_xlfn.IFNA(MATCH($A$1,'Curriculum 2023-2024'!$K:$K,0),0)&gt;0,3,0)))=2,INDEX('Curriculum 2023-2024'!$F:$F,_xlfn.IFNA(MATCH($A$1,'Curriculum 2023-2024'!$A:$A,0),_xlfn.IFNA(MATCH($A$1,'Curriculum 2023-2024'!$F:$F,0),MATCH($A$1,'Curriculum 2023-2024'!$K:$K,0)))+15+$A19),IF(IF(_xlfn.IFNA(MATCH($A$1,'Curriculum 2023-2024'!$A:$A,0),0)&gt;0,1,IF(_xlfn.IFNA(MATCH($A$1,'Curriculum 2023-2024'!$F:$F,0),0)&gt;0,2,IF(_xlfn.IFNA(MATCH($A$1,'Curriculum 2023-2024'!$K:$K,0),0)&gt;0,3,0)))=3,INDEX('Curriculum 2023-2024'!$K:$K,_xlfn.IFNA(MATCH($A$1,'Curriculum 2023-2024'!$A:$A,0),_xlfn.IFNA(MATCH($A$1,'Curriculum 2023-2024'!$F:$F,0),MATCH($A$1,'Curriculum 2023-2024'!$K:$K,0)))+15+$A19),"")))</f>
        <v>201400244</v>
      </c>
      <c r="C19"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2023-2024'!$K:$K,0)))+15+$A19),IF(IF(_xlfn.IFNA(MATCH($A$1,'Curriculum 2023-2024'!$A:$A,0),0)&gt;0,1,IF(_xlfn.IFNA(MATCH($A$1,'Curriculum 2023-2024'!$F:$F,0),0)&gt;0,2,IF(_xlfn.IFNA(MATCH($A$1,'Curriculum 2023-2024'!$K:$K,0),0)&gt;0,3,0)))=2,INDEX('Curriculum 2023-2024'!$G:$G,_xlfn.IFNA(MATCH($A$1,'Curriculum 2023-2024'!$A:$A,0),_xlfn.IFNA(MATCH($A$1,'Curriculum 2023-2024'!$F:$F,0),MATCH($A$1,'Curriculum 2023-2024'!$K:$K,0)))+15+$A19),IF(IF(_xlfn.IFNA(MATCH($A$1,'Curriculum 2023-2024'!$A:$A,0),0)&gt;0,1,IF(_xlfn.IFNA(MATCH($A$1,'Curriculum 2023-2024'!$F:$F,0),0)&gt;0,2,IF(_xlfn.IFNA(MATCH($A$1,'Curriculum 2023-2024'!$K:$K,0),0)&gt;0,3,0)))=3,INDEX('Curriculum 2023-2024'!$L:$L,_xlfn.IFNA(MATCH($A$1,'Curriculum 2023-2024'!$A:$A,0),_xlfn.IFNA(MATCH($A$1,'Curriculum 2023-2024'!$F:$F,0),MATCH($A$1,'Curriculum 2023-2024'!$K:$K,0)))+15+$A19),"")))</f>
        <v>Cost Management &amp; Engineering</v>
      </c>
      <c r="D19">
        <v>5</v>
      </c>
    </row>
    <row r="20" spans="1:4" x14ac:dyDescent="0.25">
      <c r="A20">
        <v>7</v>
      </c>
      <c r="B20">
        <f>IF(IF(_xlfn.IFNA(MATCH($A$1,'Curriculum 2023-2024'!$A:$A,0),0)&gt;0,1,IF(_xlfn.IFNA(MATCH($A$1,'Curriculum 2023-2024'!$F:$F,0),0)&gt;0,2,IF(_xlfn.IFNA(MATCH($A$1,'Curriculum 2023-2024'!$K:$K,0),0)&gt;0,3,0)))=1,INDEX('Curriculum 2023-2024'!$A:$A,_xlfn.IFNA(MATCH($A$1,'Curriculum 2023-2024'!$A:$A,0),_xlfn.IFNA(MATCH($A$1,'Curriculum 2023-2024'!$F:$F,0),MATCH($A$1,'Curriculum 2023-2024'!$K:$K,0)))+15+$A20),IF(IF(_xlfn.IFNA(MATCH($A$1,'Curriculum 2023-2024'!$A:$A,0),0)&gt;0,1,IF(_xlfn.IFNA(MATCH($A$1,'Curriculum 2023-2024'!$F:$F,0),0)&gt;0,2,IF(_xlfn.IFNA(MATCH($A$1,'Curriculum 2023-2024'!$K:$K,0),0)&gt;0,3,0)))=2,INDEX('Curriculum 2023-2024'!$F:$F,_xlfn.IFNA(MATCH($A$1,'Curriculum 2023-2024'!$A:$A,0),_xlfn.IFNA(MATCH($A$1,'Curriculum 2023-2024'!$F:$F,0),MATCH($A$1,'Curriculum 2023-2024'!$K:$K,0)))+15+$A20),IF(IF(_xlfn.IFNA(MATCH($A$1,'Curriculum 2023-2024'!$A:$A,0),0)&gt;0,1,IF(_xlfn.IFNA(MATCH($A$1,'Curriculum 2023-2024'!$F:$F,0),0)&gt;0,2,IF(_xlfn.IFNA(MATCH($A$1,'Curriculum 2023-2024'!$K:$K,0),0)&gt;0,3,0)))=3,INDEX('Curriculum 2023-2024'!$K:$K,_xlfn.IFNA(MATCH($A$1,'Curriculum 2023-2024'!$A:$A,0),_xlfn.IFNA(MATCH($A$1,'Curriculum 2023-2024'!$F:$F,0),MATCH($A$1,'Curriculum 2023-2024'!$K:$K,0)))+15+$A20),"")))</f>
        <v>202100128</v>
      </c>
      <c r="C20"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2023-2024'!$K:$K,0)))+15+$A20),IF(IF(_xlfn.IFNA(MATCH($A$1,'Curriculum 2023-2024'!$A:$A,0),0)&gt;0,1,IF(_xlfn.IFNA(MATCH($A$1,'Curriculum 2023-2024'!$F:$F,0),0)&gt;0,2,IF(_xlfn.IFNA(MATCH($A$1,'Curriculum 2023-2024'!$K:$K,0),0)&gt;0,3,0)))=2,INDEX('Curriculum 2023-2024'!$G:$G,_xlfn.IFNA(MATCH($A$1,'Curriculum 2023-2024'!$A:$A,0),_xlfn.IFNA(MATCH($A$1,'Curriculum 2023-2024'!$F:$F,0),MATCH($A$1,'Curriculum 2023-2024'!$K:$K,0)))+15+$A20),IF(IF(_xlfn.IFNA(MATCH($A$1,'Curriculum 2023-2024'!$A:$A,0),0)&gt;0,1,IF(_xlfn.IFNA(MATCH($A$1,'Curriculum 2023-2024'!$F:$F,0),0)&gt;0,2,IF(_xlfn.IFNA(MATCH($A$1,'Curriculum 2023-2024'!$K:$K,0),0)&gt;0,3,0)))=3,INDEX('Curriculum 2023-2024'!$L:$L,_xlfn.IFNA(MATCH($A$1,'Curriculum 2023-2024'!$A:$A,0),_xlfn.IFNA(MATCH($A$1,'Curriculum 2023-2024'!$F:$F,0),MATCH($A$1,'Curriculum 2023-2024'!$K:$K,0)))+15+$A20),"")))</f>
        <v>Design for Additive Manufacturing</v>
      </c>
      <c r="D20">
        <v>5</v>
      </c>
    </row>
    <row r="21" spans="1:4" x14ac:dyDescent="0.25">
      <c r="A21">
        <v>8</v>
      </c>
      <c r="B21">
        <f>IF(IF(_xlfn.IFNA(MATCH($A$1,'Curriculum 2023-2024'!$A:$A,0),0)&gt;0,1,IF(_xlfn.IFNA(MATCH($A$1,'Curriculum 2023-2024'!$F:$F,0),0)&gt;0,2,IF(_xlfn.IFNA(MATCH($A$1,'Curriculum 2023-2024'!$K:$K,0),0)&gt;0,3,0)))=1,INDEX('Curriculum 2023-2024'!$A:$A,_xlfn.IFNA(MATCH($A$1,'Curriculum 2023-2024'!$A:$A,0),_xlfn.IFNA(MATCH($A$1,'Curriculum 2023-2024'!$F:$F,0),MATCH($A$1,'Curriculum 2023-2024'!$K:$K,0)))+15+$A21),IF(IF(_xlfn.IFNA(MATCH($A$1,'Curriculum 2023-2024'!$A:$A,0),0)&gt;0,1,IF(_xlfn.IFNA(MATCH($A$1,'Curriculum 2023-2024'!$F:$F,0),0)&gt;0,2,IF(_xlfn.IFNA(MATCH($A$1,'Curriculum 2023-2024'!$K:$K,0),0)&gt;0,3,0)))=2,INDEX('Curriculum 2023-2024'!$F:$F,_xlfn.IFNA(MATCH($A$1,'Curriculum 2023-2024'!$A:$A,0),_xlfn.IFNA(MATCH($A$1,'Curriculum 2023-2024'!$F:$F,0),MATCH($A$1,'Curriculum 2023-2024'!$K:$K,0)))+15+$A21),IF(IF(_xlfn.IFNA(MATCH($A$1,'Curriculum 2023-2024'!$A:$A,0),0)&gt;0,1,IF(_xlfn.IFNA(MATCH($A$1,'Curriculum 2023-2024'!$F:$F,0),0)&gt;0,2,IF(_xlfn.IFNA(MATCH($A$1,'Curriculum 2023-2024'!$K:$K,0),0)&gt;0,3,0)))=3,INDEX('Curriculum 2023-2024'!$K:$K,_xlfn.IFNA(MATCH($A$1,'Curriculum 2023-2024'!$A:$A,0),_xlfn.IFNA(MATCH($A$1,'Curriculum 2023-2024'!$F:$F,0),MATCH($A$1,'Curriculum 2023-2024'!$K:$K,0)))+15+$A21),"")))</f>
        <v>191131360</v>
      </c>
      <c r="C21"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2023-2024'!$K:$K,0)))+15+$A21),IF(IF(_xlfn.IFNA(MATCH($A$1,'Curriculum 2023-2024'!$A:$A,0),0)&gt;0,1,IF(_xlfn.IFNA(MATCH($A$1,'Curriculum 2023-2024'!$F:$F,0),0)&gt;0,2,IF(_xlfn.IFNA(MATCH($A$1,'Curriculum 2023-2024'!$K:$K,0),0)&gt;0,3,0)))=2,INDEX('Curriculum 2023-2024'!$G:$G,_xlfn.IFNA(MATCH($A$1,'Curriculum 2023-2024'!$A:$A,0),_xlfn.IFNA(MATCH($A$1,'Curriculum 2023-2024'!$F:$F,0),MATCH($A$1,'Curriculum 2023-2024'!$K:$K,0)))+15+$A21),IF(IF(_xlfn.IFNA(MATCH($A$1,'Curriculum 2023-2024'!$A:$A,0),0)&gt;0,1,IF(_xlfn.IFNA(MATCH($A$1,'Curriculum 2023-2024'!$F:$F,0),0)&gt;0,2,IF(_xlfn.IFNA(MATCH($A$1,'Curriculum 2023-2024'!$K:$K,0),0)&gt;0,3,0)))=3,INDEX('Curriculum 2023-2024'!$L:$L,_xlfn.IFNA(MATCH($A$1,'Curriculum 2023-2024'!$A:$A,0),_xlfn.IFNA(MATCH($A$1,'Curriculum 2023-2024'!$F:$F,0),MATCH($A$1,'Curriculum 2023-2024'!$K:$K,0)))+15+$A21),"")))</f>
        <v>Design Principles for Precision Mechanisms 2</v>
      </c>
      <c r="D21">
        <v>5</v>
      </c>
    </row>
    <row r="22" spans="1:4" x14ac:dyDescent="0.25">
      <c r="A22">
        <v>9</v>
      </c>
      <c r="B22">
        <f>IF(IF(_xlfn.IFNA(MATCH($A$1,'Curriculum 2023-2024'!$A:$A,0),0)&gt;0,1,IF(_xlfn.IFNA(MATCH($A$1,'Curriculum 2023-2024'!$F:$F,0),0)&gt;0,2,IF(_xlfn.IFNA(MATCH($A$1,'Curriculum 2023-2024'!$K:$K,0),0)&gt;0,3,0)))=1,INDEX('Curriculum 2023-2024'!$A:$A,_xlfn.IFNA(MATCH($A$1,'Curriculum 2023-2024'!$A:$A,0),_xlfn.IFNA(MATCH($A$1,'Curriculum 2023-2024'!$F:$F,0),MATCH($A$1,'Curriculum 2023-2024'!$K:$K,0)))+15+$A22),IF(IF(_xlfn.IFNA(MATCH($A$1,'Curriculum 2023-2024'!$A:$A,0),0)&gt;0,1,IF(_xlfn.IFNA(MATCH($A$1,'Curriculum 2023-2024'!$F:$F,0),0)&gt;0,2,IF(_xlfn.IFNA(MATCH($A$1,'Curriculum 2023-2024'!$K:$K,0),0)&gt;0,3,0)))=2,INDEX('Curriculum 2023-2024'!$F:$F,_xlfn.IFNA(MATCH($A$1,'Curriculum 2023-2024'!$A:$A,0),_xlfn.IFNA(MATCH($A$1,'Curriculum 2023-2024'!$F:$F,0),MATCH($A$1,'Curriculum 2023-2024'!$K:$K,0)))+15+$A22),IF(IF(_xlfn.IFNA(MATCH($A$1,'Curriculum 2023-2024'!$A:$A,0),0)&gt;0,1,IF(_xlfn.IFNA(MATCH($A$1,'Curriculum 2023-2024'!$F:$F,0),0)&gt;0,2,IF(_xlfn.IFNA(MATCH($A$1,'Curriculum 2023-2024'!$K:$K,0),0)&gt;0,3,0)))=3,INDEX('Curriculum 2023-2024'!$K:$K,_xlfn.IFNA(MATCH($A$1,'Curriculum 2023-2024'!$A:$A,0),_xlfn.IFNA(MATCH($A$1,'Curriculum 2023-2024'!$F:$F,0),MATCH($A$1,'Curriculum 2023-2024'!$K:$K,0)))+15+$A22),"")))</f>
        <v>201900037</v>
      </c>
      <c r="C22"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2023-2024'!$K:$K,0)))+15+$A22),IF(IF(_xlfn.IFNA(MATCH($A$1,'Curriculum 2023-2024'!$A:$A,0),0)&gt;0,1,IF(_xlfn.IFNA(MATCH($A$1,'Curriculum 2023-2024'!$F:$F,0),0)&gt;0,2,IF(_xlfn.IFNA(MATCH($A$1,'Curriculum 2023-2024'!$K:$K,0),0)&gt;0,3,0)))=2,INDEX('Curriculum 2023-2024'!$G:$G,_xlfn.IFNA(MATCH($A$1,'Curriculum 2023-2024'!$A:$A,0),_xlfn.IFNA(MATCH($A$1,'Curriculum 2023-2024'!$F:$F,0),MATCH($A$1,'Curriculum 2023-2024'!$K:$K,0)))+15+$A22),IF(IF(_xlfn.IFNA(MATCH($A$1,'Curriculum 2023-2024'!$A:$A,0),0)&gt;0,1,IF(_xlfn.IFNA(MATCH($A$1,'Curriculum 2023-2024'!$F:$F,0),0)&gt;0,2,IF(_xlfn.IFNA(MATCH($A$1,'Curriculum 2023-2024'!$K:$K,0),0)&gt;0,3,0)))=3,INDEX('Curriculum 2023-2024'!$L:$L,_xlfn.IFNA(MATCH($A$1,'Curriculum 2023-2024'!$A:$A,0),_xlfn.IFNA(MATCH($A$1,'Curriculum 2023-2024'!$F:$F,0),MATCH($A$1,'Curriculum 2023-2024'!$K:$K,0)))+15+$A22),"")))</f>
        <v>Flexible Multibody Dynamics</v>
      </c>
      <c r="D22">
        <v>5</v>
      </c>
    </row>
    <row r="23" spans="1:4" x14ac:dyDescent="0.25">
      <c r="A23">
        <v>10</v>
      </c>
      <c r="B23">
        <f>IF(IF(_xlfn.IFNA(MATCH($A$1,'Curriculum 2023-2024'!$A:$A,0),0)&gt;0,1,IF(_xlfn.IFNA(MATCH($A$1,'Curriculum 2023-2024'!$F:$F,0),0)&gt;0,2,IF(_xlfn.IFNA(MATCH($A$1,'Curriculum 2023-2024'!$K:$K,0),0)&gt;0,3,0)))=1,INDEX('Curriculum 2023-2024'!$A:$A,_xlfn.IFNA(MATCH($A$1,'Curriculum 2023-2024'!$A:$A,0),_xlfn.IFNA(MATCH($A$1,'Curriculum 2023-2024'!$F:$F,0),MATCH($A$1,'Curriculum 2023-2024'!$K:$K,0)))+15+$A23),IF(IF(_xlfn.IFNA(MATCH($A$1,'Curriculum 2023-2024'!$A:$A,0),0)&gt;0,1,IF(_xlfn.IFNA(MATCH($A$1,'Curriculum 2023-2024'!$F:$F,0),0)&gt;0,2,IF(_xlfn.IFNA(MATCH($A$1,'Curriculum 2023-2024'!$K:$K,0),0)&gt;0,3,0)))=2,INDEX('Curriculum 2023-2024'!$F:$F,_xlfn.IFNA(MATCH($A$1,'Curriculum 2023-2024'!$A:$A,0),_xlfn.IFNA(MATCH($A$1,'Curriculum 2023-2024'!$F:$F,0),MATCH($A$1,'Curriculum 2023-2024'!$K:$K,0)))+15+$A23),IF(IF(_xlfn.IFNA(MATCH($A$1,'Curriculum 2023-2024'!$A:$A,0),0)&gt;0,1,IF(_xlfn.IFNA(MATCH($A$1,'Curriculum 2023-2024'!$F:$F,0),0)&gt;0,2,IF(_xlfn.IFNA(MATCH($A$1,'Curriculum 2023-2024'!$K:$K,0),0)&gt;0,3,0)))=3,INDEX('Curriculum 2023-2024'!$K:$K,_xlfn.IFNA(MATCH($A$1,'Curriculum 2023-2024'!$A:$A,0),_xlfn.IFNA(MATCH($A$1,'Curriculum 2023-2024'!$F:$F,0),MATCH($A$1,'Curriculum 2023-2024'!$K:$K,0)))+15+$A23),"")))</f>
        <v>192850730</v>
      </c>
      <c r="C23"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2023-2024'!$K:$K,0)))+15+$A23),IF(IF(_xlfn.IFNA(MATCH($A$1,'Curriculum 2023-2024'!$A:$A,0),0)&gt;0,1,IF(_xlfn.IFNA(MATCH($A$1,'Curriculum 2023-2024'!$F:$F,0),0)&gt;0,2,IF(_xlfn.IFNA(MATCH($A$1,'Curriculum 2023-2024'!$K:$K,0),0)&gt;0,3,0)))=2,INDEX('Curriculum 2023-2024'!$G:$G,_xlfn.IFNA(MATCH($A$1,'Curriculum 2023-2024'!$A:$A,0),_xlfn.IFNA(MATCH($A$1,'Curriculum 2023-2024'!$F:$F,0),MATCH($A$1,'Curriculum 2023-2024'!$K:$K,0)))+15+$A23),IF(IF(_xlfn.IFNA(MATCH($A$1,'Curriculum 2023-2024'!$A:$A,0),0)&gt;0,1,IF(_xlfn.IFNA(MATCH($A$1,'Curriculum 2023-2024'!$F:$F,0),0)&gt;0,2,IF(_xlfn.IFNA(MATCH($A$1,'Curriculum 2023-2024'!$K:$K,0),0)&gt;0,3,0)))=3,INDEX('Curriculum 2023-2024'!$L:$L,_xlfn.IFNA(MATCH($A$1,'Curriculum 2023-2024'!$A:$A,0),_xlfn.IFNA(MATCH($A$1,'Curriculum 2023-2024'!$F:$F,0),MATCH($A$1,'Curriculum 2023-2024'!$K:$K,0)))+15+$A23),"")))</f>
        <v>Governing Product Development</v>
      </c>
      <c r="D23">
        <v>5</v>
      </c>
    </row>
    <row r="24" spans="1:4" x14ac:dyDescent="0.25">
      <c r="A24">
        <v>11</v>
      </c>
      <c r="B24">
        <f>IF(IF(_xlfn.IFNA(MATCH($A$1,'Curriculum 2023-2024'!$A:$A,0),0)&gt;0,1,IF(_xlfn.IFNA(MATCH($A$1,'Curriculum 2023-2024'!$F:$F,0),0)&gt;0,2,IF(_xlfn.IFNA(MATCH($A$1,'Curriculum 2023-2024'!$K:$K,0),0)&gt;0,3,0)))=1,INDEX('Curriculum 2023-2024'!$A:$A,_xlfn.IFNA(MATCH($A$1,'Curriculum 2023-2024'!$A:$A,0),_xlfn.IFNA(MATCH($A$1,'Curriculum 2023-2024'!$F:$F,0),MATCH($A$1,'Curriculum 2023-2024'!$K:$K,0)))+15+$A24),IF(IF(_xlfn.IFNA(MATCH($A$1,'Curriculum 2023-2024'!$A:$A,0),0)&gt;0,1,IF(_xlfn.IFNA(MATCH($A$1,'Curriculum 2023-2024'!$F:$F,0),0)&gt;0,2,IF(_xlfn.IFNA(MATCH($A$1,'Curriculum 2023-2024'!$K:$K,0),0)&gt;0,3,0)))=2,INDEX('Curriculum 2023-2024'!$F:$F,_xlfn.IFNA(MATCH($A$1,'Curriculum 2023-2024'!$A:$A,0),_xlfn.IFNA(MATCH($A$1,'Curriculum 2023-2024'!$F:$F,0),MATCH($A$1,'Curriculum 2023-2024'!$K:$K,0)))+15+$A24),IF(IF(_xlfn.IFNA(MATCH($A$1,'Curriculum 2023-2024'!$A:$A,0),0)&gt;0,1,IF(_xlfn.IFNA(MATCH($A$1,'Curriculum 2023-2024'!$F:$F,0),0)&gt;0,2,IF(_xlfn.IFNA(MATCH($A$1,'Curriculum 2023-2024'!$K:$K,0),0)&gt;0,3,0)))=3,INDEX('Curriculum 2023-2024'!$K:$K,_xlfn.IFNA(MATCH($A$1,'Curriculum 2023-2024'!$A:$A,0),_xlfn.IFNA(MATCH($A$1,'Curriculum 2023-2024'!$F:$F,0),MATCH($A$1,'Curriculum 2023-2024'!$K:$K,0)))+15+$A24),"")))</f>
        <v>191150700</v>
      </c>
      <c r="C2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2023-2024'!$K:$K,0)))+15+$A24),IF(IF(_xlfn.IFNA(MATCH($A$1,'Curriculum 2023-2024'!$A:$A,0),0)&gt;0,1,IF(_xlfn.IFNA(MATCH($A$1,'Curriculum 2023-2024'!$F:$F,0),0)&gt;0,2,IF(_xlfn.IFNA(MATCH($A$1,'Curriculum 2023-2024'!$K:$K,0),0)&gt;0,3,0)))=2,INDEX('Curriculum 2023-2024'!$G:$G,_xlfn.IFNA(MATCH($A$1,'Curriculum 2023-2024'!$A:$A,0),_xlfn.IFNA(MATCH($A$1,'Curriculum 2023-2024'!$F:$F,0),MATCH($A$1,'Curriculum 2023-2024'!$K:$K,0)))+15+$A24),IF(IF(_xlfn.IFNA(MATCH($A$1,'Curriculum 2023-2024'!$A:$A,0),0)&gt;0,1,IF(_xlfn.IFNA(MATCH($A$1,'Curriculum 2023-2024'!$F:$F,0),0)&gt;0,2,IF(_xlfn.IFNA(MATCH($A$1,'Curriculum 2023-2024'!$K:$K,0),0)&gt;0,3,0)))=3,INDEX('Curriculum 2023-2024'!$L:$L,_xlfn.IFNA(MATCH($A$1,'Curriculum 2023-2024'!$A:$A,0),_xlfn.IFNA(MATCH($A$1,'Curriculum 2023-2024'!$F:$F,0),MATCH($A$1,'Curriculum 2023-2024'!$K:$K,0)))+15+$A24),"")))</f>
        <v>Integrative Design of Biomedical Products</v>
      </c>
      <c r="D24">
        <v>5</v>
      </c>
    </row>
    <row r="25" spans="1:4" x14ac:dyDescent="0.25">
      <c r="A25">
        <v>12</v>
      </c>
      <c r="B25">
        <f>IF(IF(_xlfn.IFNA(MATCH($A$1,'Curriculum 2023-2024'!$A:$A,0),0)&gt;0,1,IF(_xlfn.IFNA(MATCH($A$1,'Curriculum 2023-2024'!$F:$F,0),0)&gt;0,2,IF(_xlfn.IFNA(MATCH($A$1,'Curriculum 2023-2024'!$K:$K,0),0)&gt;0,3,0)))=1,INDEX('Curriculum 2023-2024'!$A:$A,_xlfn.IFNA(MATCH($A$1,'Curriculum 2023-2024'!$A:$A,0),_xlfn.IFNA(MATCH($A$1,'Curriculum 2023-2024'!$F:$F,0),MATCH($A$1,'Curriculum 2023-2024'!$K:$K,0)))+15+$A25),IF(IF(_xlfn.IFNA(MATCH($A$1,'Curriculum 2023-2024'!$A:$A,0),0)&gt;0,1,IF(_xlfn.IFNA(MATCH($A$1,'Curriculum 2023-2024'!$F:$F,0),0)&gt;0,2,IF(_xlfn.IFNA(MATCH($A$1,'Curriculum 2023-2024'!$K:$K,0),0)&gt;0,3,0)))=2,INDEX('Curriculum 2023-2024'!$F:$F,_xlfn.IFNA(MATCH($A$1,'Curriculum 2023-2024'!$A:$A,0),_xlfn.IFNA(MATCH($A$1,'Curriculum 2023-2024'!$F:$F,0),MATCH($A$1,'Curriculum 2023-2024'!$K:$K,0)))+15+$A25),IF(IF(_xlfn.IFNA(MATCH($A$1,'Curriculum 2023-2024'!$A:$A,0),0)&gt;0,1,IF(_xlfn.IFNA(MATCH($A$1,'Curriculum 2023-2024'!$F:$F,0),0)&gt;0,2,IF(_xlfn.IFNA(MATCH($A$1,'Curriculum 2023-2024'!$K:$K,0),0)&gt;0,3,0)))=3,INDEX('Curriculum 2023-2024'!$K:$K,_xlfn.IFNA(MATCH($A$1,'Curriculum 2023-2024'!$A:$A,0),_xlfn.IFNA(MATCH($A$1,'Curriculum 2023-2024'!$F:$F,0),MATCH($A$1,'Curriculum 2023-2024'!$K:$K,0)))+15+$A25),"")))</f>
        <v>191127520</v>
      </c>
      <c r="C2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2023-2024'!$K:$K,0)))+15+$A25),IF(IF(_xlfn.IFNA(MATCH($A$1,'Curriculum 2023-2024'!$A:$A,0),0)&gt;0,1,IF(_xlfn.IFNA(MATCH($A$1,'Curriculum 2023-2024'!$F:$F,0),0)&gt;0,2,IF(_xlfn.IFNA(MATCH($A$1,'Curriculum 2023-2024'!$K:$K,0),0)&gt;0,3,0)))=2,INDEX('Curriculum 2023-2024'!$G:$G,_xlfn.IFNA(MATCH($A$1,'Curriculum 2023-2024'!$A:$A,0),_xlfn.IFNA(MATCH($A$1,'Curriculum 2023-2024'!$F:$F,0),MATCH($A$1,'Curriculum 2023-2024'!$K:$K,0)))+15+$A25),IF(IF(_xlfn.IFNA(MATCH($A$1,'Curriculum 2023-2024'!$A:$A,0),0)&gt;0,1,IF(_xlfn.IFNA(MATCH($A$1,'Curriculum 2023-2024'!$F:$F,0),0)&gt;0,2,IF(_xlfn.IFNA(MATCH($A$1,'Curriculum 2023-2024'!$K:$K,0),0)&gt;0,3,0)))=3,INDEX('Curriculum 2023-2024'!$L:$L,_xlfn.IFNA(MATCH($A$1,'Curriculum 2023-2024'!$A:$A,0),_xlfn.IFNA(MATCH($A$1,'Curriculum 2023-2024'!$F:$F,0),MATCH($A$1,'Curriculum 2023-2024'!$K:$K,0)))+15+$A25),"")))</f>
        <v>Lean Six Sigma Green Belt</v>
      </c>
      <c r="D25">
        <v>5</v>
      </c>
    </row>
    <row r="26" spans="1:4" x14ac:dyDescent="0.25">
      <c r="A26">
        <v>13</v>
      </c>
      <c r="B26">
        <f>IF(IF(_xlfn.IFNA(MATCH($A$1,'Curriculum 2023-2024'!$A:$A,0),0)&gt;0,1,IF(_xlfn.IFNA(MATCH($A$1,'Curriculum 2023-2024'!$F:$F,0),0)&gt;0,2,IF(_xlfn.IFNA(MATCH($A$1,'Curriculum 2023-2024'!$K:$K,0),0)&gt;0,3,0)))=1,INDEX('Curriculum 2023-2024'!$A:$A,_xlfn.IFNA(MATCH($A$1,'Curriculum 2023-2024'!$A:$A,0),_xlfn.IFNA(MATCH($A$1,'Curriculum 2023-2024'!$F:$F,0),MATCH($A$1,'Curriculum 2023-2024'!$K:$K,0)))+15+$A26),IF(IF(_xlfn.IFNA(MATCH($A$1,'Curriculum 2023-2024'!$A:$A,0),0)&gt;0,1,IF(_xlfn.IFNA(MATCH($A$1,'Curriculum 2023-2024'!$F:$F,0),0)&gt;0,2,IF(_xlfn.IFNA(MATCH($A$1,'Curriculum 2023-2024'!$K:$K,0),0)&gt;0,3,0)))=2,INDEX('Curriculum 2023-2024'!$F:$F,_xlfn.IFNA(MATCH($A$1,'Curriculum 2023-2024'!$A:$A,0),_xlfn.IFNA(MATCH($A$1,'Curriculum 2023-2024'!$F:$F,0),MATCH($A$1,'Curriculum 2023-2024'!$K:$K,0)))+15+$A26),IF(IF(_xlfn.IFNA(MATCH($A$1,'Curriculum 2023-2024'!$A:$A,0),0)&gt;0,1,IF(_xlfn.IFNA(MATCH($A$1,'Curriculum 2023-2024'!$F:$F,0),0)&gt;0,2,IF(_xlfn.IFNA(MATCH($A$1,'Curriculum 2023-2024'!$K:$K,0),0)&gt;0,3,0)))=3,INDEX('Curriculum 2023-2024'!$K:$K,_xlfn.IFNA(MATCH($A$1,'Curriculum 2023-2024'!$A:$A,0),_xlfn.IFNA(MATCH($A$1,'Curriculum 2023-2024'!$F:$F,0),MATCH($A$1,'Curriculum 2023-2024'!$K:$K,0)))+15+$A26),"")))</f>
        <v>191102010</v>
      </c>
      <c r="C2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2023-2024'!$K:$K,0)))+15+$A26),IF(IF(_xlfn.IFNA(MATCH($A$1,'Curriculum 2023-2024'!$A:$A,0),0)&gt;0,1,IF(_xlfn.IFNA(MATCH($A$1,'Curriculum 2023-2024'!$F:$F,0),0)&gt;0,2,IF(_xlfn.IFNA(MATCH($A$1,'Curriculum 2023-2024'!$K:$K,0),0)&gt;0,3,0)))=2,INDEX('Curriculum 2023-2024'!$G:$G,_xlfn.IFNA(MATCH($A$1,'Curriculum 2023-2024'!$A:$A,0),_xlfn.IFNA(MATCH($A$1,'Curriculum 2023-2024'!$F:$F,0),MATCH($A$1,'Curriculum 2023-2024'!$K:$K,0)))+15+$A26),IF(IF(_xlfn.IFNA(MATCH($A$1,'Curriculum 2023-2024'!$A:$A,0),0)&gt;0,1,IF(_xlfn.IFNA(MATCH($A$1,'Curriculum 2023-2024'!$F:$F,0),0)&gt;0,2,IF(_xlfn.IFNA(MATCH($A$1,'Curriculum 2023-2024'!$K:$K,0),0)&gt;0,3,0)))=3,INDEX('Curriculum 2023-2024'!$L:$L,_xlfn.IFNA(MATCH($A$1,'Curriculum 2023-2024'!$A:$A,0),_xlfn.IFNA(MATCH($A$1,'Curriculum 2023-2024'!$F:$F,0),MATCH($A$1,'Curriculum 2023-2024'!$K:$K,0)))+15+$A26),"")))</f>
        <v>Life-Cycle Strategy</v>
      </c>
      <c r="D26">
        <v>5</v>
      </c>
    </row>
    <row r="27" spans="1:4" x14ac:dyDescent="0.25">
      <c r="A27">
        <v>14</v>
      </c>
      <c r="B27">
        <f>IF(IF(_xlfn.IFNA(MATCH($A$1,'Curriculum 2023-2024'!$A:$A,0),0)&gt;0,1,IF(_xlfn.IFNA(MATCH($A$1,'Curriculum 2023-2024'!$F:$F,0),0)&gt;0,2,IF(_xlfn.IFNA(MATCH($A$1,'Curriculum 2023-2024'!$K:$K,0),0)&gt;0,3,0)))=1,INDEX('Curriculum 2023-2024'!$A:$A,_xlfn.IFNA(MATCH($A$1,'Curriculum 2023-2024'!$A:$A,0),_xlfn.IFNA(MATCH($A$1,'Curriculum 2023-2024'!$F:$F,0),MATCH($A$1,'Curriculum 2023-2024'!$K:$K,0)))+15+$A27),IF(IF(_xlfn.IFNA(MATCH($A$1,'Curriculum 2023-2024'!$A:$A,0),0)&gt;0,1,IF(_xlfn.IFNA(MATCH($A$1,'Curriculum 2023-2024'!$F:$F,0),0)&gt;0,2,IF(_xlfn.IFNA(MATCH($A$1,'Curriculum 2023-2024'!$K:$K,0),0)&gt;0,3,0)))=2,INDEX('Curriculum 2023-2024'!$F:$F,_xlfn.IFNA(MATCH($A$1,'Curriculum 2023-2024'!$A:$A,0),_xlfn.IFNA(MATCH($A$1,'Curriculum 2023-2024'!$F:$F,0),MATCH($A$1,'Curriculum 2023-2024'!$K:$K,0)))+15+$A27),IF(IF(_xlfn.IFNA(MATCH($A$1,'Curriculum 2023-2024'!$A:$A,0),0)&gt;0,1,IF(_xlfn.IFNA(MATCH($A$1,'Curriculum 2023-2024'!$F:$F,0),0)&gt;0,2,IF(_xlfn.IFNA(MATCH($A$1,'Curriculum 2023-2024'!$K:$K,0),0)&gt;0,3,0)))=3,INDEX('Curriculum 2023-2024'!$K:$K,_xlfn.IFNA(MATCH($A$1,'Curriculum 2023-2024'!$A:$A,0),_xlfn.IFNA(MATCH($A$1,'Curriculum 2023-2024'!$F:$F,0),MATCH($A$1,'Curriculum 2023-2024'!$K:$K,0)))+15+$A27),"")))</f>
        <v>202000035</v>
      </c>
      <c r="C27"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2023-2024'!$K:$K,0)))+15+$A27),IF(IF(_xlfn.IFNA(MATCH($A$1,'Curriculum 2023-2024'!$A:$A,0),0)&gt;0,1,IF(_xlfn.IFNA(MATCH($A$1,'Curriculum 2023-2024'!$F:$F,0),0)&gt;0,2,IF(_xlfn.IFNA(MATCH($A$1,'Curriculum 2023-2024'!$K:$K,0),0)&gt;0,3,0)))=2,INDEX('Curriculum 2023-2024'!$G:$G,_xlfn.IFNA(MATCH($A$1,'Curriculum 2023-2024'!$A:$A,0),_xlfn.IFNA(MATCH($A$1,'Curriculum 2023-2024'!$F:$F,0),MATCH($A$1,'Curriculum 2023-2024'!$K:$K,0)))+15+$A27),IF(IF(_xlfn.IFNA(MATCH($A$1,'Curriculum 2023-2024'!$A:$A,0),0)&gt;0,1,IF(_xlfn.IFNA(MATCH($A$1,'Curriculum 2023-2024'!$F:$F,0),0)&gt;0,2,IF(_xlfn.IFNA(MATCH($A$1,'Curriculum 2023-2024'!$K:$K,0),0)&gt;0,3,0)))=3,INDEX('Curriculum 2023-2024'!$L:$L,_xlfn.IFNA(MATCH($A$1,'Curriculum 2023-2024'!$A:$A,0),_xlfn.IFNA(MATCH($A$1,'Curriculum 2023-2024'!$F:$F,0),MATCH($A$1,'Curriculum 2023-2024'!$K:$K,0)))+15+$A27),"")))</f>
        <v xml:space="preserve">Multiscale Functional Materials </v>
      </c>
      <c r="D27">
        <v>5</v>
      </c>
    </row>
    <row r="28" spans="1:4" x14ac:dyDescent="0.25">
      <c r="A28">
        <v>15</v>
      </c>
      <c r="B28">
        <f>IF(IF(_xlfn.IFNA(MATCH($A$1,'Curriculum 2023-2024'!$A:$A,0),0)&gt;0,1,IF(_xlfn.IFNA(MATCH($A$1,'Curriculum 2023-2024'!$F:$F,0),0)&gt;0,2,IF(_xlfn.IFNA(MATCH($A$1,'Curriculum 2023-2024'!$K:$K,0),0)&gt;0,3,0)))=1,INDEX('Curriculum 2023-2024'!$A:$A,_xlfn.IFNA(MATCH($A$1,'Curriculum 2023-2024'!$A:$A,0),_xlfn.IFNA(MATCH($A$1,'Curriculum 2023-2024'!$F:$F,0),MATCH($A$1,'Curriculum 2023-2024'!$K:$K,0)))+15+$A28),IF(IF(_xlfn.IFNA(MATCH($A$1,'Curriculum 2023-2024'!$A:$A,0),0)&gt;0,1,IF(_xlfn.IFNA(MATCH($A$1,'Curriculum 2023-2024'!$F:$F,0),0)&gt;0,2,IF(_xlfn.IFNA(MATCH($A$1,'Curriculum 2023-2024'!$K:$K,0),0)&gt;0,3,0)))=2,INDEX('Curriculum 2023-2024'!$F:$F,_xlfn.IFNA(MATCH($A$1,'Curriculum 2023-2024'!$A:$A,0),_xlfn.IFNA(MATCH($A$1,'Curriculum 2023-2024'!$F:$F,0),MATCH($A$1,'Curriculum 2023-2024'!$K:$K,0)))+15+$A28),IF(IF(_xlfn.IFNA(MATCH($A$1,'Curriculum 2023-2024'!$A:$A,0),0)&gt;0,1,IF(_xlfn.IFNA(MATCH($A$1,'Curriculum 2023-2024'!$F:$F,0),0)&gt;0,2,IF(_xlfn.IFNA(MATCH($A$1,'Curriculum 2023-2024'!$K:$K,0),0)&gt;0,3,0)))=3,INDEX('Curriculum 2023-2024'!$K:$K,_xlfn.IFNA(MATCH($A$1,'Curriculum 2023-2024'!$A:$A,0),_xlfn.IFNA(MATCH($A$1,'Curriculum 2023-2024'!$F:$F,0),MATCH($A$1,'Curriculum 2023-2024'!$K:$K,0)))+15+$A28),"")))</f>
        <v>191158520</v>
      </c>
      <c r="C28"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2023-2024'!$K:$K,0)))+15+$A28),IF(IF(_xlfn.IFNA(MATCH($A$1,'Curriculum 2023-2024'!$A:$A,0),0)&gt;0,1,IF(_xlfn.IFNA(MATCH($A$1,'Curriculum 2023-2024'!$F:$F,0),0)&gt;0,2,IF(_xlfn.IFNA(MATCH($A$1,'Curriculum 2023-2024'!$K:$K,0),0)&gt;0,3,0)))=2,INDEX('Curriculum 2023-2024'!$G:$G,_xlfn.IFNA(MATCH($A$1,'Curriculum 2023-2024'!$A:$A,0),_xlfn.IFNA(MATCH($A$1,'Curriculum 2023-2024'!$F:$F,0),MATCH($A$1,'Curriculum 2023-2024'!$K:$K,0)))+15+$A28),IF(IF(_xlfn.IFNA(MATCH($A$1,'Curriculum 2023-2024'!$A:$A,0),0)&gt;0,1,IF(_xlfn.IFNA(MATCH($A$1,'Curriculum 2023-2024'!$F:$F,0),0)&gt;0,2,IF(_xlfn.IFNA(MATCH($A$1,'Curriculum 2023-2024'!$K:$K,0),0)&gt;0,3,0)))=3,INDEX('Curriculum 2023-2024'!$L:$L,_xlfn.IFNA(MATCH($A$1,'Curriculum 2023-2024'!$A:$A,0),_xlfn.IFNA(MATCH($A$1,'Curriculum 2023-2024'!$F:$F,0),MATCH($A$1,'Curriculum 2023-2024'!$K:$K,0)))+15+$A28),"")))</f>
        <v>Multi Scale Mechanics</v>
      </c>
      <c r="D28">
        <v>5</v>
      </c>
    </row>
    <row r="29" spans="1:4" x14ac:dyDescent="0.25">
      <c r="A29">
        <v>16</v>
      </c>
      <c r="B29">
        <f>IF(IF(_xlfn.IFNA(MATCH($A$1,'Curriculum 2023-2024'!$A:$A,0),0)&gt;0,1,IF(_xlfn.IFNA(MATCH($A$1,'Curriculum 2023-2024'!$F:$F,0),0)&gt;0,2,IF(_xlfn.IFNA(MATCH($A$1,'Curriculum 2023-2024'!$K:$K,0),0)&gt;0,3,0)))=1,INDEX('Curriculum 2023-2024'!$A:$A,_xlfn.IFNA(MATCH($A$1,'Curriculum 2023-2024'!$A:$A,0),_xlfn.IFNA(MATCH($A$1,'Curriculum 2023-2024'!$F:$F,0),MATCH($A$1,'Curriculum 2023-2024'!$K:$K,0)))+15+$A29),IF(IF(_xlfn.IFNA(MATCH($A$1,'Curriculum 2023-2024'!$A:$A,0),0)&gt;0,1,IF(_xlfn.IFNA(MATCH($A$1,'Curriculum 2023-2024'!$F:$F,0),0)&gt;0,2,IF(_xlfn.IFNA(MATCH($A$1,'Curriculum 2023-2024'!$K:$K,0),0)&gt;0,3,0)))=2,INDEX('Curriculum 2023-2024'!$F:$F,_xlfn.IFNA(MATCH($A$1,'Curriculum 2023-2024'!$A:$A,0),_xlfn.IFNA(MATCH($A$1,'Curriculum 2023-2024'!$F:$F,0),MATCH($A$1,'Curriculum 2023-2024'!$K:$K,0)))+15+$A29),IF(IF(_xlfn.IFNA(MATCH($A$1,'Curriculum 2023-2024'!$A:$A,0),0)&gt;0,1,IF(_xlfn.IFNA(MATCH($A$1,'Curriculum 2023-2024'!$F:$F,0),0)&gt;0,2,IF(_xlfn.IFNA(MATCH($A$1,'Curriculum 2023-2024'!$K:$K,0),0)&gt;0,3,0)))=3,INDEX('Curriculum 2023-2024'!$K:$K,_xlfn.IFNA(MATCH($A$1,'Curriculum 2023-2024'!$A:$A,0),_xlfn.IFNA(MATCH($A$1,'Curriculum 2023-2024'!$F:$F,0),MATCH($A$1,'Curriculum 2023-2024'!$K:$K,0)))+15+$A29),"")))</f>
        <v>201800003</v>
      </c>
      <c r="C29"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2023-2024'!$K:$K,0)))+15+$A29),IF(IF(_xlfn.IFNA(MATCH($A$1,'Curriculum 2023-2024'!$A:$A,0),0)&gt;0,1,IF(_xlfn.IFNA(MATCH($A$1,'Curriculum 2023-2024'!$F:$F,0),0)&gt;0,2,IF(_xlfn.IFNA(MATCH($A$1,'Curriculum 2023-2024'!$K:$K,0),0)&gt;0,3,0)))=2,INDEX('Curriculum 2023-2024'!$G:$G,_xlfn.IFNA(MATCH($A$1,'Curriculum 2023-2024'!$A:$A,0),_xlfn.IFNA(MATCH($A$1,'Curriculum 2023-2024'!$F:$F,0),MATCH($A$1,'Curriculum 2023-2024'!$K:$K,0)))+15+$A29),IF(IF(_xlfn.IFNA(MATCH($A$1,'Curriculum 2023-2024'!$A:$A,0),0)&gt;0,1,IF(_xlfn.IFNA(MATCH($A$1,'Curriculum 2023-2024'!$F:$F,0),0)&gt;0,2,IF(_xlfn.IFNA(MATCH($A$1,'Curriculum 2023-2024'!$K:$K,0),0)&gt;0,3,0)))=3,INDEX('Curriculum 2023-2024'!$L:$L,_xlfn.IFNA(MATCH($A$1,'Curriculum 2023-2024'!$A:$A,0),_xlfn.IFNA(MATCH($A$1,'Curriculum 2023-2024'!$F:$F,0),MATCH($A$1,'Curriculum 2023-2024'!$K:$K,0)))+15+$A29),"")))</f>
        <v>Operations Research Techniques 1</v>
      </c>
      <c r="D29">
        <v>5</v>
      </c>
    </row>
    <row r="30" spans="1:4" x14ac:dyDescent="0.25">
      <c r="A30">
        <v>17</v>
      </c>
      <c r="B30">
        <f>IF(IF(_xlfn.IFNA(MATCH($A$1,'Curriculum 2023-2024'!$A:$A,0),0)&gt;0,1,IF(_xlfn.IFNA(MATCH($A$1,'Curriculum 2023-2024'!$F:$F,0),0)&gt;0,2,IF(_xlfn.IFNA(MATCH($A$1,'Curriculum 2023-2024'!$K:$K,0),0)&gt;0,3,0)))=1,INDEX('Curriculum 2023-2024'!$A:$A,_xlfn.IFNA(MATCH($A$1,'Curriculum 2023-2024'!$A:$A,0),_xlfn.IFNA(MATCH($A$1,'Curriculum 2023-2024'!$F:$F,0),MATCH($A$1,'Curriculum 2023-2024'!$K:$K,0)))+15+$A30),IF(IF(_xlfn.IFNA(MATCH($A$1,'Curriculum 2023-2024'!$A:$A,0),0)&gt;0,1,IF(_xlfn.IFNA(MATCH($A$1,'Curriculum 2023-2024'!$F:$F,0),0)&gt;0,2,IF(_xlfn.IFNA(MATCH($A$1,'Curriculum 2023-2024'!$K:$K,0),0)&gt;0,3,0)))=2,INDEX('Curriculum 2023-2024'!$F:$F,_xlfn.IFNA(MATCH($A$1,'Curriculum 2023-2024'!$A:$A,0),_xlfn.IFNA(MATCH($A$1,'Curriculum 2023-2024'!$F:$F,0),MATCH($A$1,'Curriculum 2023-2024'!$K:$K,0)))+15+$A30),IF(IF(_xlfn.IFNA(MATCH($A$1,'Curriculum 2023-2024'!$A:$A,0),0)&gt;0,1,IF(_xlfn.IFNA(MATCH($A$1,'Curriculum 2023-2024'!$F:$F,0),0)&gt;0,2,IF(_xlfn.IFNA(MATCH($A$1,'Curriculum 2023-2024'!$K:$K,0),0)&gt;0,3,0)))=3,INDEX('Curriculum 2023-2024'!$K:$K,_xlfn.IFNA(MATCH($A$1,'Curriculum 2023-2024'!$A:$A,0),_xlfn.IFNA(MATCH($A$1,'Curriculum 2023-2024'!$F:$F,0),MATCH($A$1,'Curriculum 2023-2024'!$K:$K,0)))+15+$A30),"")))</f>
        <v>191820210</v>
      </c>
      <c r="C30"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2023-2024'!$K:$K,0)))+15+$A30),IF(IF(_xlfn.IFNA(MATCH($A$1,'Curriculum 2023-2024'!$A:$A,0),0)&gt;0,1,IF(_xlfn.IFNA(MATCH($A$1,'Curriculum 2023-2024'!$F:$F,0),0)&gt;0,2,IF(_xlfn.IFNA(MATCH($A$1,'Curriculum 2023-2024'!$K:$K,0),0)&gt;0,3,0)))=2,INDEX('Curriculum 2023-2024'!$G:$G,_xlfn.IFNA(MATCH($A$1,'Curriculum 2023-2024'!$A:$A,0),_xlfn.IFNA(MATCH($A$1,'Curriculum 2023-2024'!$F:$F,0),MATCH($A$1,'Curriculum 2023-2024'!$K:$K,0)))+15+$A30),IF(IF(_xlfn.IFNA(MATCH($A$1,'Curriculum 2023-2024'!$A:$A,0),0)&gt;0,1,IF(_xlfn.IFNA(MATCH($A$1,'Curriculum 2023-2024'!$F:$F,0),0)&gt;0,2,IF(_xlfn.IFNA(MATCH($A$1,'Curriculum 2023-2024'!$K:$K,0),0)&gt;0,3,0)))=3,INDEX('Curriculum 2023-2024'!$L:$L,_xlfn.IFNA(MATCH($A$1,'Curriculum 2023-2024'!$A:$A,0),_xlfn.IFNA(MATCH($A$1,'Curriculum 2023-2024'!$F:$F,0),MATCH($A$1,'Curriculum 2023-2024'!$K:$K,0)))+15+$A30),"")))</f>
        <v>Simulation</v>
      </c>
      <c r="D30">
        <v>5</v>
      </c>
    </row>
    <row r="31" spans="1:4" x14ac:dyDescent="0.25">
      <c r="A31">
        <v>18</v>
      </c>
      <c r="B31">
        <f>IF(IF(_xlfn.IFNA(MATCH($A$1,'Curriculum 2023-2024'!$A:$A,0),0)&gt;0,1,IF(_xlfn.IFNA(MATCH($A$1,'Curriculum 2023-2024'!$F:$F,0),0)&gt;0,2,IF(_xlfn.IFNA(MATCH($A$1,'Curriculum 2023-2024'!$K:$K,0),0)&gt;0,3,0)))=1,INDEX('Curriculum 2023-2024'!$A:$A,_xlfn.IFNA(MATCH($A$1,'Curriculum 2023-2024'!$A:$A,0),_xlfn.IFNA(MATCH($A$1,'Curriculum 2023-2024'!$F:$F,0),MATCH($A$1,'Curriculum 2023-2024'!$K:$K,0)))+15+$A31),IF(IF(_xlfn.IFNA(MATCH($A$1,'Curriculum 2023-2024'!$A:$A,0),0)&gt;0,1,IF(_xlfn.IFNA(MATCH($A$1,'Curriculum 2023-2024'!$F:$F,0),0)&gt;0,2,IF(_xlfn.IFNA(MATCH($A$1,'Curriculum 2023-2024'!$K:$K,0),0)&gt;0,3,0)))=2,INDEX('Curriculum 2023-2024'!$F:$F,_xlfn.IFNA(MATCH($A$1,'Curriculum 2023-2024'!$A:$A,0),_xlfn.IFNA(MATCH($A$1,'Curriculum 2023-2024'!$F:$F,0),MATCH($A$1,'Curriculum 2023-2024'!$K:$K,0)))+15+$A31),IF(IF(_xlfn.IFNA(MATCH($A$1,'Curriculum 2023-2024'!$A:$A,0),0)&gt;0,1,IF(_xlfn.IFNA(MATCH($A$1,'Curriculum 2023-2024'!$F:$F,0),0)&gt;0,2,IF(_xlfn.IFNA(MATCH($A$1,'Curriculum 2023-2024'!$K:$K,0),0)&gt;0,3,0)))=3,INDEX('Curriculum 2023-2024'!$K:$K,_xlfn.IFNA(MATCH($A$1,'Curriculum 2023-2024'!$A:$A,0),_xlfn.IFNA(MATCH($A$1,'Curriculum 2023-2024'!$F:$F,0),MATCH($A$1,'Curriculum 2023-2024'!$K:$K,0)))+15+$A31),"")))</f>
        <v>191530881</v>
      </c>
      <c r="C31"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2023-2024'!$K:$K,0)))+15+$A31),IF(IF(_xlfn.IFNA(MATCH($A$1,'Curriculum 2023-2024'!$A:$A,0),0)&gt;0,1,IF(_xlfn.IFNA(MATCH($A$1,'Curriculum 2023-2024'!$F:$F,0),0)&gt;0,2,IF(_xlfn.IFNA(MATCH($A$1,'Curriculum 2023-2024'!$K:$K,0),0)&gt;0,3,0)))=2,INDEX('Curriculum 2023-2024'!$G:$G,_xlfn.IFNA(MATCH($A$1,'Curriculum 2023-2024'!$A:$A,0),_xlfn.IFNA(MATCH($A$1,'Curriculum 2023-2024'!$F:$F,0),MATCH($A$1,'Curriculum 2023-2024'!$K:$K,0)))+15+$A31),IF(IF(_xlfn.IFNA(MATCH($A$1,'Curriculum 2023-2024'!$A:$A,0),0)&gt;0,1,IF(_xlfn.IFNA(MATCH($A$1,'Curriculum 2023-2024'!$F:$F,0),0)&gt;0,2,IF(_xlfn.IFNA(MATCH($A$1,'Curriculum 2023-2024'!$K:$K,0),0)&gt;0,3,0)))=3,INDEX('Curriculum 2023-2024'!$L:$L,_xlfn.IFNA(MATCH($A$1,'Curriculum 2023-2024'!$A:$A,0),_xlfn.IFNA(MATCH($A$1,'Curriculum 2023-2024'!$F:$F,0),MATCH($A$1,'Curriculum 2023-2024'!$K:$K,0)))+15+$A31),"")))</f>
        <v>Stochastic Models in Operations Management</v>
      </c>
      <c r="D31">
        <v>5</v>
      </c>
    </row>
    <row r="32" spans="1:4" x14ac:dyDescent="0.25">
      <c r="A32">
        <v>19</v>
      </c>
      <c r="B32">
        <f>IF(IF(_xlfn.IFNA(MATCH($A$1,'Curriculum 2023-2024'!$A:$A,0),0)&gt;0,1,IF(_xlfn.IFNA(MATCH($A$1,'Curriculum 2023-2024'!$F:$F,0),0)&gt;0,2,IF(_xlfn.IFNA(MATCH($A$1,'Curriculum 2023-2024'!$K:$K,0),0)&gt;0,3,0)))=1,INDEX('Curriculum 2023-2024'!$A:$A,_xlfn.IFNA(MATCH($A$1,'Curriculum 2023-2024'!$A:$A,0),_xlfn.IFNA(MATCH($A$1,'Curriculum 2023-2024'!$F:$F,0),MATCH($A$1,'Curriculum 2023-2024'!$K:$K,0)))+15+$A32),IF(IF(_xlfn.IFNA(MATCH($A$1,'Curriculum 2023-2024'!$A:$A,0),0)&gt;0,1,IF(_xlfn.IFNA(MATCH($A$1,'Curriculum 2023-2024'!$F:$F,0),0)&gt;0,2,IF(_xlfn.IFNA(MATCH($A$1,'Curriculum 2023-2024'!$K:$K,0),0)&gt;0,3,0)))=2,INDEX('Curriculum 2023-2024'!$F:$F,_xlfn.IFNA(MATCH($A$1,'Curriculum 2023-2024'!$A:$A,0),_xlfn.IFNA(MATCH($A$1,'Curriculum 2023-2024'!$F:$F,0),MATCH($A$1,'Curriculum 2023-2024'!$K:$K,0)))+15+$A32),IF(IF(_xlfn.IFNA(MATCH($A$1,'Curriculum 2023-2024'!$A:$A,0),0)&gt;0,1,IF(_xlfn.IFNA(MATCH($A$1,'Curriculum 2023-2024'!$F:$F,0),0)&gt;0,2,IF(_xlfn.IFNA(MATCH($A$1,'Curriculum 2023-2024'!$K:$K,0),0)&gt;0,3,0)))=3,INDEX('Curriculum 2023-2024'!$K:$K,_xlfn.IFNA(MATCH($A$1,'Curriculum 2023-2024'!$A:$A,0),_xlfn.IFNA(MATCH($A$1,'Curriculum 2023-2024'!$F:$F,0),MATCH($A$1,'Curriculum 2023-2024'!$K:$K,0)))+15+$A32),"")))</f>
        <v>191531830</v>
      </c>
      <c r="C32"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2023-2024'!$K:$K,0)))+15+$A32),IF(IF(_xlfn.IFNA(MATCH($A$1,'Curriculum 2023-2024'!$A:$A,0),0)&gt;0,1,IF(_xlfn.IFNA(MATCH($A$1,'Curriculum 2023-2024'!$F:$F,0),0)&gt;0,2,IF(_xlfn.IFNA(MATCH($A$1,'Curriculum 2023-2024'!$K:$K,0),0)&gt;0,3,0)))=2,INDEX('Curriculum 2023-2024'!$G:$G,_xlfn.IFNA(MATCH($A$1,'Curriculum 2023-2024'!$A:$A,0),_xlfn.IFNA(MATCH($A$1,'Curriculum 2023-2024'!$F:$F,0),MATCH($A$1,'Curriculum 2023-2024'!$K:$K,0)))+15+$A32),IF(IF(_xlfn.IFNA(MATCH($A$1,'Curriculum 2023-2024'!$A:$A,0),0)&gt;0,1,IF(_xlfn.IFNA(MATCH($A$1,'Curriculum 2023-2024'!$F:$F,0),0)&gt;0,2,IF(_xlfn.IFNA(MATCH($A$1,'Curriculum 2023-2024'!$K:$K,0),0)&gt;0,3,0)))=3,INDEX('Curriculum 2023-2024'!$L:$L,_xlfn.IFNA(MATCH($A$1,'Curriculum 2023-2024'!$A:$A,0),_xlfn.IFNA(MATCH($A$1,'Curriculum 2023-2024'!$F:$F,0),MATCH($A$1,'Curriculum 2023-2024'!$K:$K,0)))+15+$A32),"")))</f>
        <v>Stochastic Models in Production and Logistics</v>
      </c>
      <c r="D32">
        <v>5</v>
      </c>
    </row>
    <row r="33" spans="1:4" x14ac:dyDescent="0.25">
      <c r="A33">
        <v>20</v>
      </c>
      <c r="B33">
        <f>IF(IF(_xlfn.IFNA(MATCH($A$1,'Curriculum 2023-2024'!$A:$A,0),0)&gt;0,1,IF(_xlfn.IFNA(MATCH($A$1,'Curriculum 2023-2024'!$F:$F,0),0)&gt;0,2,IF(_xlfn.IFNA(MATCH($A$1,'Curriculum 2023-2024'!$K:$K,0),0)&gt;0,3,0)))=1,INDEX('Curriculum 2023-2024'!$A:$A,_xlfn.IFNA(MATCH($A$1,'Curriculum 2023-2024'!$A:$A,0),_xlfn.IFNA(MATCH($A$1,'Curriculum 2023-2024'!$F:$F,0),MATCH($A$1,'Curriculum 2023-2024'!$K:$K,0)))+15+$A33),IF(IF(_xlfn.IFNA(MATCH($A$1,'Curriculum 2023-2024'!$A:$A,0),0)&gt;0,1,IF(_xlfn.IFNA(MATCH($A$1,'Curriculum 2023-2024'!$F:$F,0),0)&gt;0,2,IF(_xlfn.IFNA(MATCH($A$1,'Curriculum 2023-2024'!$K:$K,0),0)&gt;0,3,0)))=2,INDEX('Curriculum 2023-2024'!$F:$F,_xlfn.IFNA(MATCH($A$1,'Curriculum 2023-2024'!$A:$A,0),_xlfn.IFNA(MATCH($A$1,'Curriculum 2023-2024'!$F:$F,0),MATCH($A$1,'Curriculum 2023-2024'!$K:$K,0)))+15+$A33),IF(IF(_xlfn.IFNA(MATCH($A$1,'Curriculum 2023-2024'!$A:$A,0),0)&gt;0,1,IF(_xlfn.IFNA(MATCH($A$1,'Curriculum 2023-2024'!$F:$F,0),0)&gt;0,2,IF(_xlfn.IFNA(MATCH($A$1,'Curriculum 2023-2024'!$K:$K,0),0)&gt;0,3,0)))=3,INDEX('Curriculum 2023-2024'!$K:$K,_xlfn.IFNA(MATCH($A$1,'Curriculum 2023-2024'!$A:$A,0),_xlfn.IFNA(MATCH($A$1,'Curriculum 2023-2024'!$F:$F,0),MATCH($A$1,'Curriculum 2023-2024'!$K:$K,0)))+15+$A33),"")))</f>
        <v>202100082</v>
      </c>
      <c r="C33"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2023-2024'!$K:$K,0)))+15+$A33),IF(IF(_xlfn.IFNA(MATCH($A$1,'Curriculum 2023-2024'!$A:$A,0),0)&gt;0,1,IF(_xlfn.IFNA(MATCH($A$1,'Curriculum 2023-2024'!$F:$F,0),0)&gt;0,2,IF(_xlfn.IFNA(MATCH($A$1,'Curriculum 2023-2024'!$K:$K,0),0)&gt;0,3,0)))=2,INDEX('Curriculum 2023-2024'!$G:$G,_xlfn.IFNA(MATCH($A$1,'Curriculum 2023-2024'!$A:$A,0),_xlfn.IFNA(MATCH($A$1,'Curriculum 2023-2024'!$F:$F,0),MATCH($A$1,'Curriculum 2023-2024'!$K:$K,0)))+15+$A33),IF(IF(_xlfn.IFNA(MATCH($A$1,'Curriculum 2023-2024'!$A:$A,0),0)&gt;0,1,IF(_xlfn.IFNA(MATCH($A$1,'Curriculum 2023-2024'!$F:$F,0),0)&gt;0,2,IF(_xlfn.IFNA(MATCH($A$1,'Curriculum 2023-2024'!$K:$K,0),0)&gt;0,3,0)))=3,INDEX('Curriculum 2023-2024'!$L:$L,_xlfn.IFNA(MATCH($A$1,'Curriculum 2023-2024'!$A:$A,0),_xlfn.IFNA(MATCH($A$1,'Curriculum 2023-2024'!$F:$F,0),MATCH($A$1,'Curriculum 2023-2024'!$K:$K,0)))+15+$A33),"")))</f>
        <v>Structured innovation using TRIZ</v>
      </c>
      <c r="D33">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1"/>
  <sheetViews>
    <sheetView workbookViewId="0">
      <selection activeCell="B14" sqref="B14"/>
    </sheetView>
  </sheetViews>
  <sheetFormatPr defaultRowHeight="15" x14ac:dyDescent="0.25"/>
  <cols>
    <col min="1" max="1" width="17.7109375" bestFit="1" customWidth="1"/>
    <col min="2" max="2" width="12.140625" bestFit="1" customWidth="1"/>
    <col min="3" max="3" width="55.5703125" bestFit="1" customWidth="1"/>
  </cols>
  <sheetData>
    <row r="1" spans="1:4" x14ac:dyDescent="0.25">
      <c r="A1" t="s">
        <v>157</v>
      </c>
      <c r="B1" t="s">
        <v>49</v>
      </c>
      <c r="C1" t="s">
        <v>50</v>
      </c>
      <c r="D1" t="s">
        <v>1</v>
      </c>
    </row>
    <row r="2" spans="1:4" x14ac:dyDescent="0.25">
      <c r="A2">
        <v>1</v>
      </c>
      <c r="B2">
        <f>IF(IF(_xlfn.IFNA(MATCH($A$1,'Curriculum 2023-2024'!$A:$A,0),0)&gt;0,1,IF(_xlfn.IFNA(MATCH($A$1,'Curriculum 2023-2024'!$F:$F,0),0)&gt;0,2,IF(_xlfn.IFNA(MATCH($A$1,'Curriculum 2023-2024'!$K:$K,0),0)&gt;0,3,0)))=1,INDEX('Curriculum 2023-2024'!$A:$A,_xlfn.IFNA(MATCH($A$1,'Curriculum 2023-2024'!$A:$A,0),_xlfn.IFNA(MATCH($A$1,'Curriculum 2023-2024'!$F:$F,0),MATCH($A$1,'Curriculum 2023-2024'!$K:$K,0)))+2+$A2),IF(IF(_xlfn.IFNA(MATCH($A$1,'Curriculum 2023-2024'!$A:$A,0),0)&gt;0,1,IF(_xlfn.IFNA(MATCH($A$1,'Curriculum 2023-2024'!$F:$F,0),0)&gt;0,2,IF(_xlfn.IFNA(MATCH($A$1,'Curriculum 2023-2024'!$K:$K,0),0)&gt;0,3,0)))=2,INDEX('Curriculum 2023-2024'!$F:$F,_xlfn.IFNA(MATCH($A$1,'Curriculum 2023-2024'!$A:$A,0),_xlfn.IFNA(MATCH($A$1,'Curriculum 2023-2024'!$F:$F,0),MATCH($A$1,'Curriculum 2023-2024'!$K:$K,0)))+2+$A2),IF(IF(_xlfn.IFNA(MATCH($A$1,'Curriculum 2023-2024'!$A:$A,0),0)&gt;0,1,IF(_xlfn.IFNA(MATCH($A$1,'Curriculum 2023-2024'!$F:$F,0),0)&gt;0,2,IF(_xlfn.IFNA(MATCH($A$1,'Curriculum 2023-2024'!$K:$K,0),0)&gt;0,3,0)))=3,INDEX('Curriculum 2023-2024'!$K:$K,_xlfn.IFNA(MATCH($A$1,'Curriculum 2023-2024'!$A:$A,0),_xlfn.IFNA(MATCH($A$1,'Curriculum 2023-2024'!$F:$F,0),MATCH($A$1,'Curriculum 2023-2024'!$K:$K,0)))+2+$A2),"")))</f>
        <v>201500024</v>
      </c>
      <c r="C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2023-2024'!$K:$K,0)))+2+$A2),IF(IF(_xlfn.IFNA(MATCH($A$1,'Curriculum 2023-2024'!$A:$A,0),0)&gt;0,1,IF(_xlfn.IFNA(MATCH($A$1,'Curriculum 2023-2024'!$F:$F,0),0)&gt;0,2,IF(_xlfn.IFNA(MATCH($A$1,'Curriculum 2023-2024'!$K:$K,0),0)&gt;0,3,0)))=2,INDEX('Curriculum 2023-2024'!$G:$G,_xlfn.IFNA(MATCH($A$1,'Curriculum 2023-2024'!$A:$A,0),_xlfn.IFNA(MATCH($A$1,'Curriculum 2023-2024'!$F:$F,0),MATCH($A$1,'Curriculum 2023-2024'!$K:$K,0)))+2+$A2),IF(IF(_xlfn.IFNA(MATCH($A$1,'Curriculum 2023-2024'!$A:$A,0),0)&gt;0,1,IF(_xlfn.IFNA(MATCH($A$1,'Curriculum 2023-2024'!$F:$F,0),0)&gt;0,2,IF(_xlfn.IFNA(MATCH($A$1,'Curriculum 2023-2024'!$K:$K,0),0)&gt;0,3,0)))=3,INDEX('Curriculum 2023-2024'!$L:$L,_xlfn.IFNA(MATCH($A$1,'Curriculum 2023-2024'!$A:$A,0),_xlfn.IFNA(MATCH($A$1,'Curriculum 2023-2024'!$F:$F,0),MATCH($A$1,'Curriculum 2023-2024'!$K:$K,0)))+2+$A2),"")))</f>
        <v>Advanced Thermodynamics</v>
      </c>
      <c r="D2">
        <v>5</v>
      </c>
    </row>
    <row r="3" spans="1:4" x14ac:dyDescent="0.25">
      <c r="A3">
        <v>2</v>
      </c>
      <c r="B3">
        <f>IF(IF(_xlfn.IFNA(MATCH($A$1,'Curriculum 2023-2024'!$A:$A,0),0)&gt;0,1,IF(_xlfn.IFNA(MATCH($A$1,'Curriculum 2023-2024'!$F:$F,0),0)&gt;0,2,IF(_xlfn.IFNA(MATCH($A$1,'Curriculum 2023-2024'!$K:$K,0),0)&gt;0,3,0)))=1,INDEX('Curriculum 2023-2024'!$A:$A,_xlfn.IFNA(MATCH($A$1,'Curriculum 2023-2024'!$A:$A,0),_xlfn.IFNA(MATCH($A$1,'Curriculum 2023-2024'!$F:$F,0),MATCH($A$1,'Curriculum 2023-2024'!$K:$K,0)))+2+$A3),IF(IF(_xlfn.IFNA(MATCH($A$1,'Curriculum 2023-2024'!$A:$A,0),0)&gt;0,1,IF(_xlfn.IFNA(MATCH($A$1,'Curriculum 2023-2024'!$F:$F,0),0)&gt;0,2,IF(_xlfn.IFNA(MATCH($A$1,'Curriculum 2023-2024'!$K:$K,0),0)&gt;0,3,0)))=2,INDEX('Curriculum 2023-2024'!$F:$F,_xlfn.IFNA(MATCH($A$1,'Curriculum 2023-2024'!$A:$A,0),_xlfn.IFNA(MATCH($A$1,'Curriculum 2023-2024'!$F:$F,0),MATCH($A$1,'Curriculum 2023-2024'!$K:$K,0)))+2+$A3),IF(IF(_xlfn.IFNA(MATCH($A$1,'Curriculum 2023-2024'!$A:$A,0),0)&gt;0,1,IF(_xlfn.IFNA(MATCH($A$1,'Curriculum 2023-2024'!$F:$F,0),0)&gt;0,2,IF(_xlfn.IFNA(MATCH($A$1,'Curriculum 2023-2024'!$K:$K,0),0)&gt;0,3,0)))=3,INDEX('Curriculum 2023-2024'!$K:$K,_xlfn.IFNA(MATCH($A$1,'Curriculum 2023-2024'!$A:$A,0),_xlfn.IFNA(MATCH($A$1,'Curriculum 2023-2024'!$F:$F,0),MATCH($A$1,'Curriculum 2023-2024'!$K:$K,0)))+2+$A3),"")))</f>
        <v>191121710</v>
      </c>
      <c r="C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2023-2024'!$K:$K,0)))+2+$A3),IF(IF(_xlfn.IFNA(MATCH($A$1,'Curriculum 2023-2024'!$A:$A,0),0)&gt;0,1,IF(_xlfn.IFNA(MATCH($A$1,'Curriculum 2023-2024'!$F:$F,0),0)&gt;0,2,IF(_xlfn.IFNA(MATCH($A$1,'Curriculum 2023-2024'!$K:$K,0),0)&gt;0,3,0)))=2,INDEX('Curriculum 2023-2024'!$G:$G,_xlfn.IFNA(MATCH($A$1,'Curriculum 2023-2024'!$A:$A,0),_xlfn.IFNA(MATCH($A$1,'Curriculum 2023-2024'!$F:$F,0),MATCH($A$1,'Curriculum 2023-2024'!$K:$K,0)))+2+$A3),IF(IF(_xlfn.IFNA(MATCH($A$1,'Curriculum 2023-2024'!$A:$A,0),0)&gt;0,1,IF(_xlfn.IFNA(MATCH($A$1,'Curriculum 2023-2024'!$F:$F,0),0)&gt;0,2,IF(_xlfn.IFNA(MATCH($A$1,'Curriculum 2023-2024'!$K:$K,0),0)&gt;0,3,0)))=3,INDEX('Curriculum 2023-2024'!$L:$L,_xlfn.IFNA(MATCH($A$1,'Curriculum 2023-2024'!$A:$A,0),_xlfn.IFNA(MATCH($A$1,'Curriculum 2023-2024'!$F:$F,0),MATCH($A$1,'Curriculum 2023-2024'!$K:$K,0)))+2+$A3),"")))</f>
        <v>Composites</v>
      </c>
      <c r="D3">
        <v>5</v>
      </c>
    </row>
    <row r="4" spans="1:4" x14ac:dyDescent="0.25">
      <c r="A4">
        <v>3</v>
      </c>
      <c r="B4">
        <f>IF(IF(_xlfn.IFNA(MATCH($A$1,'Curriculum 2023-2024'!$A:$A,0),0)&gt;0,1,IF(_xlfn.IFNA(MATCH($A$1,'Curriculum 2023-2024'!$F:$F,0),0)&gt;0,2,IF(_xlfn.IFNA(MATCH($A$1,'Curriculum 2023-2024'!$K:$K,0),0)&gt;0,3,0)))=1,INDEX('Curriculum 2023-2024'!$A:$A,_xlfn.IFNA(MATCH($A$1,'Curriculum 2023-2024'!$A:$A,0),_xlfn.IFNA(MATCH($A$1,'Curriculum 2023-2024'!$F:$F,0),MATCH($A$1,'Curriculum 2023-2024'!$K:$K,0)))+2+$A4),IF(IF(_xlfn.IFNA(MATCH($A$1,'Curriculum 2023-2024'!$A:$A,0),0)&gt;0,1,IF(_xlfn.IFNA(MATCH($A$1,'Curriculum 2023-2024'!$F:$F,0),0)&gt;0,2,IF(_xlfn.IFNA(MATCH($A$1,'Curriculum 2023-2024'!$K:$K,0),0)&gt;0,3,0)))=2,INDEX('Curriculum 2023-2024'!$F:$F,_xlfn.IFNA(MATCH($A$1,'Curriculum 2023-2024'!$A:$A,0),_xlfn.IFNA(MATCH($A$1,'Curriculum 2023-2024'!$F:$F,0),MATCH($A$1,'Curriculum 2023-2024'!$K:$K,0)))+2+$A4),IF(IF(_xlfn.IFNA(MATCH($A$1,'Curriculum 2023-2024'!$A:$A,0),0)&gt;0,1,IF(_xlfn.IFNA(MATCH($A$1,'Curriculum 2023-2024'!$F:$F,0),0)&gt;0,2,IF(_xlfn.IFNA(MATCH($A$1,'Curriculum 2023-2024'!$K:$K,0),0)&gt;0,3,0)))=3,INDEX('Curriculum 2023-2024'!$K:$K,_xlfn.IFNA(MATCH($A$1,'Curriculum 2023-2024'!$A:$A,0),_xlfn.IFNA(MATCH($A$1,'Curriculum 2023-2024'!$F:$F,0),MATCH($A$1,'Curriculum 2023-2024'!$K:$K,0)))+2+$A4),"")))</f>
        <v>191154731</v>
      </c>
      <c r="C4" t="str">
        <f>IF(IF(_xlfn.IFNA(MATCH($A$1,'Curriculum 2023-2024'!$A:$A,0),0)&gt;0,1,IF(_xlfn.IFNA(MATCH($A$1,'Curriculum 2023-2024'!$F:$F,0),0)&gt;0,2,IF(_xlfn.IFNA(MATCH($A$1,'Curriculum 2023-2024'!$K:$K,0),0)&gt;0,3,0)))=1,INDEX('Curriculum 2023-2024'!$B:$B,_xlfn.IFNA(MATCH($A$1,'Curriculum 2023-2024'!$A:$A,0),_xlfn.IFNA(MATCH($A$1,'Curriculum 2023-2024'!$F:$F,0),MATCH($A$1,'Curriculum 2023-2024'!$K:$K,0)))+2+$A4),IF(IF(_xlfn.IFNA(MATCH($A$1,'Curriculum 2023-2024'!$A:$A,0),0)&gt;0,1,IF(_xlfn.IFNA(MATCH($A$1,'Curriculum 2023-2024'!$F:$F,0),0)&gt;0,2,IF(_xlfn.IFNA(MATCH($A$1,'Curriculum 2023-2024'!$K:$K,0),0)&gt;0,3,0)))=2,INDEX('Curriculum 2023-2024'!$G:$G,_xlfn.IFNA(MATCH($A$1,'Curriculum 2023-2024'!$A:$A,0),_xlfn.IFNA(MATCH($A$1,'Curriculum 2023-2024'!$F:$F,0),MATCH($A$1,'Curriculum 2023-2024'!$K:$K,0)))+2+$A4),IF(IF(_xlfn.IFNA(MATCH($A$1,'Curriculum 2023-2024'!$A:$A,0),0)&gt;0,1,IF(_xlfn.IFNA(MATCH($A$1,'Curriculum 2023-2024'!$F:$F,0),0)&gt;0,2,IF(_xlfn.IFNA(MATCH($A$1,'Curriculum 2023-2024'!$K:$K,0),0)&gt;0,3,0)))=3,INDEX('Curriculum 2023-2024'!$L:$L,_xlfn.IFNA(MATCH($A$1,'Curriculum 2023-2024'!$A:$A,0),_xlfn.IFNA(MATCH($A$1,'Curriculum 2023-2024'!$F:$F,0),MATCH($A$1,'Curriculum 2023-2024'!$K:$K,0)))+2+$A4),"")))</f>
        <v>Computational Fluid Dynamics</v>
      </c>
      <c r="D4">
        <v>5</v>
      </c>
    </row>
    <row r="5" spans="1:4" x14ac:dyDescent="0.25">
      <c r="A5">
        <v>4</v>
      </c>
      <c r="B5">
        <f>IF(IF(_xlfn.IFNA(MATCH($A$1,'Curriculum 2023-2024'!$A:$A,0),0)&gt;0,1,IF(_xlfn.IFNA(MATCH($A$1,'Curriculum 2023-2024'!$F:$F,0),0)&gt;0,2,IF(_xlfn.IFNA(MATCH($A$1,'Curriculum 2023-2024'!$K:$K,0),0)&gt;0,3,0)))=1,INDEX('Curriculum 2023-2024'!$A:$A,_xlfn.IFNA(MATCH($A$1,'Curriculum 2023-2024'!$A:$A,0),_xlfn.IFNA(MATCH($A$1,'Curriculum 2023-2024'!$F:$F,0),MATCH($A$1,'Curriculum 2023-2024'!$K:$K,0)))+2+$A5),IF(IF(_xlfn.IFNA(MATCH($A$1,'Curriculum 2023-2024'!$A:$A,0),0)&gt;0,1,IF(_xlfn.IFNA(MATCH($A$1,'Curriculum 2023-2024'!$F:$F,0),0)&gt;0,2,IF(_xlfn.IFNA(MATCH($A$1,'Curriculum 2023-2024'!$K:$K,0),0)&gt;0,3,0)))=2,INDEX('Curriculum 2023-2024'!$F:$F,_xlfn.IFNA(MATCH($A$1,'Curriculum 2023-2024'!$A:$A,0),_xlfn.IFNA(MATCH($A$1,'Curriculum 2023-2024'!$F:$F,0),MATCH($A$1,'Curriculum 2023-2024'!$K:$K,0)))+2+$A5),IF(IF(_xlfn.IFNA(MATCH($A$1,'Curriculum 2023-2024'!$A:$A,0),0)&gt;0,1,IF(_xlfn.IFNA(MATCH($A$1,'Curriculum 2023-2024'!$F:$F,0),0)&gt;0,2,IF(_xlfn.IFNA(MATCH($A$1,'Curriculum 2023-2024'!$K:$K,0),0)&gt;0,3,0)))=3,INDEX('Curriculum 2023-2024'!$K:$K,_xlfn.IFNA(MATCH($A$1,'Curriculum 2023-2024'!$A:$A,0),_xlfn.IFNA(MATCH($A$1,'Curriculum 2023-2024'!$F:$F,0),MATCH($A$1,'Curriculum 2023-2024'!$K:$K,0)))+2+$A5),"")))</f>
        <v>201600019</v>
      </c>
      <c r="C5" t="str">
        <f>IF(IF(_xlfn.IFNA(MATCH($A$1,'Curriculum 2023-2024'!$A:$A,0),0)&gt;0,1,IF(_xlfn.IFNA(MATCH($A$1,'Curriculum 2023-2024'!$F:$F,0),0)&gt;0,2,IF(_xlfn.IFNA(MATCH($A$1,'Curriculum 2023-2024'!$K:$K,0),0)&gt;0,3,0)))=1,INDEX('Curriculum 2023-2024'!$B:$B,_xlfn.IFNA(MATCH($A$1,'Curriculum 2023-2024'!$A:$A,0),_xlfn.IFNA(MATCH($A$1,'Curriculum 2023-2024'!$F:$F,0),MATCH($A$1,'Curriculum 2023-2024'!$K:$K,0)))+2+$A5),IF(IF(_xlfn.IFNA(MATCH($A$1,'Curriculum 2023-2024'!$A:$A,0),0)&gt;0,1,IF(_xlfn.IFNA(MATCH($A$1,'Curriculum 2023-2024'!$F:$F,0),0)&gt;0,2,IF(_xlfn.IFNA(MATCH($A$1,'Curriculum 2023-2024'!$K:$K,0),0)&gt;0,3,0)))=2,INDEX('Curriculum 2023-2024'!$G:$G,_xlfn.IFNA(MATCH($A$1,'Curriculum 2023-2024'!$A:$A,0),_xlfn.IFNA(MATCH($A$1,'Curriculum 2023-2024'!$F:$F,0),MATCH($A$1,'Curriculum 2023-2024'!$K:$K,0)))+2+$A5),IF(IF(_xlfn.IFNA(MATCH($A$1,'Curriculum 2023-2024'!$A:$A,0),0)&gt;0,1,IF(_xlfn.IFNA(MATCH($A$1,'Curriculum 2023-2024'!$F:$F,0),0)&gt;0,2,IF(_xlfn.IFNA(MATCH($A$1,'Curriculum 2023-2024'!$K:$K,0),0)&gt;0,3,0)))=3,INDEX('Curriculum 2023-2024'!$L:$L,_xlfn.IFNA(MATCH($A$1,'Curriculum 2023-2024'!$A:$A,0),_xlfn.IFNA(MATCH($A$1,'Curriculum 2023-2024'!$F:$F,0),MATCH($A$1,'Curriculum 2023-2024'!$K:$K,0)))+2+$A5),"")))</f>
        <v>Energy Conversion Technology</v>
      </c>
      <c r="D5">
        <v>5</v>
      </c>
    </row>
    <row r="6" spans="1:4" x14ac:dyDescent="0.25">
      <c r="A6">
        <v>5</v>
      </c>
      <c r="B6">
        <f>IF(IF(_xlfn.IFNA(MATCH($A$1,'Curriculum 2023-2024'!$A:$A,0),0)&gt;0,1,IF(_xlfn.IFNA(MATCH($A$1,'Curriculum 2023-2024'!$F:$F,0),0)&gt;0,2,IF(_xlfn.IFNA(MATCH($A$1,'Curriculum 2023-2024'!$K:$K,0),0)&gt;0,3,0)))=1,INDEX('Curriculum 2023-2024'!$A:$A,_xlfn.IFNA(MATCH($A$1,'Curriculum 2023-2024'!$A:$A,0),_xlfn.IFNA(MATCH($A$1,'Curriculum 2023-2024'!$F:$F,0),MATCH($A$1,'Curriculum 2023-2024'!$K:$K,0)))+2+$A6),IF(IF(_xlfn.IFNA(MATCH($A$1,'Curriculum 2023-2024'!$A:$A,0),0)&gt;0,1,IF(_xlfn.IFNA(MATCH($A$1,'Curriculum 2023-2024'!$F:$F,0),0)&gt;0,2,IF(_xlfn.IFNA(MATCH($A$1,'Curriculum 2023-2024'!$K:$K,0),0)&gt;0,3,0)))=2,INDEX('Curriculum 2023-2024'!$F:$F,_xlfn.IFNA(MATCH($A$1,'Curriculum 2023-2024'!$A:$A,0),_xlfn.IFNA(MATCH($A$1,'Curriculum 2023-2024'!$F:$F,0),MATCH($A$1,'Curriculum 2023-2024'!$K:$K,0)))+2+$A6),IF(IF(_xlfn.IFNA(MATCH($A$1,'Curriculum 2023-2024'!$A:$A,0),0)&gt;0,1,IF(_xlfn.IFNA(MATCH($A$1,'Curriculum 2023-2024'!$F:$F,0),0)&gt;0,2,IF(_xlfn.IFNA(MATCH($A$1,'Curriculum 2023-2024'!$K:$K,0),0)&gt;0,3,0)))=3,INDEX('Curriculum 2023-2024'!$K:$K,_xlfn.IFNA(MATCH($A$1,'Curriculum 2023-2024'!$A:$A,0),_xlfn.IFNA(MATCH($A$1,'Curriculum 2023-2024'!$F:$F,0),MATCH($A$1,'Curriculum 2023-2024'!$K:$K,0)))+2+$A6),"")))</f>
        <v>201500136</v>
      </c>
      <c r="C6" t="str">
        <f>IF(IF(_xlfn.IFNA(MATCH($A$1,'Curriculum 2023-2024'!$A:$A,0),0)&gt;0,1,IF(_xlfn.IFNA(MATCH($A$1,'Curriculum 2023-2024'!$F:$F,0),0)&gt;0,2,IF(_xlfn.IFNA(MATCH($A$1,'Curriculum 2023-2024'!$K:$K,0),0)&gt;0,3,0)))=1,INDEX('Curriculum 2023-2024'!$B:$B,_xlfn.IFNA(MATCH($A$1,'Curriculum 2023-2024'!$A:$A,0),_xlfn.IFNA(MATCH($A$1,'Curriculum 2023-2024'!$F:$F,0),MATCH($A$1,'Curriculum 2023-2024'!$K:$K,0)))+2+$A6),IF(IF(_xlfn.IFNA(MATCH($A$1,'Curriculum 2023-2024'!$A:$A,0),0)&gt;0,1,IF(_xlfn.IFNA(MATCH($A$1,'Curriculum 2023-2024'!$F:$F,0),0)&gt;0,2,IF(_xlfn.IFNA(MATCH($A$1,'Curriculum 2023-2024'!$K:$K,0),0)&gt;0,3,0)))=2,INDEX('Curriculum 2023-2024'!$G:$G,_xlfn.IFNA(MATCH($A$1,'Curriculum 2023-2024'!$A:$A,0),_xlfn.IFNA(MATCH($A$1,'Curriculum 2023-2024'!$F:$F,0),MATCH($A$1,'Curriculum 2023-2024'!$K:$K,0)))+2+$A6),IF(IF(_xlfn.IFNA(MATCH($A$1,'Curriculum 2023-2024'!$A:$A,0),0)&gt;0,1,IF(_xlfn.IFNA(MATCH($A$1,'Curriculum 2023-2024'!$F:$F,0),0)&gt;0,2,IF(_xlfn.IFNA(MATCH($A$1,'Curriculum 2023-2024'!$K:$K,0),0)&gt;0,3,0)))=3,INDEX('Curriculum 2023-2024'!$L:$L,_xlfn.IFNA(MATCH($A$1,'Curriculum 2023-2024'!$A:$A,0),_xlfn.IFNA(MATCH($A$1,'Curriculum 2023-2024'!$F:$F,0),MATCH($A$1,'Curriculum 2023-2024'!$K:$K,0)))+2+$A6),"")))</f>
        <v>Fluid Mechanics II</v>
      </c>
      <c r="D6">
        <v>5</v>
      </c>
    </row>
    <row r="7" spans="1:4" x14ac:dyDescent="0.25">
      <c r="A7">
        <v>6</v>
      </c>
      <c r="B7">
        <f>IF(IF(_xlfn.IFNA(MATCH($A$1,'Curriculum 2023-2024'!$A:$A,0),0)&gt;0,1,IF(_xlfn.IFNA(MATCH($A$1,'Curriculum 2023-2024'!$F:$F,0),0)&gt;0,2,IF(_xlfn.IFNA(MATCH($A$1,'Curriculum 2023-2024'!$K:$K,0),0)&gt;0,3,0)))=1,INDEX('Curriculum 2023-2024'!$A:$A,_xlfn.IFNA(MATCH($A$1,'Curriculum 2023-2024'!$A:$A,0),_xlfn.IFNA(MATCH($A$1,'Curriculum 2023-2024'!$F:$F,0),MATCH($A$1,'Curriculum 2023-2024'!$K:$K,0)))+2+$A7),IF(IF(_xlfn.IFNA(MATCH($A$1,'Curriculum 2023-2024'!$A:$A,0),0)&gt;0,1,IF(_xlfn.IFNA(MATCH($A$1,'Curriculum 2023-2024'!$F:$F,0),0)&gt;0,2,IF(_xlfn.IFNA(MATCH($A$1,'Curriculum 2023-2024'!$K:$K,0),0)&gt;0,3,0)))=2,INDEX('Curriculum 2023-2024'!$F:$F,_xlfn.IFNA(MATCH($A$1,'Curriculum 2023-2024'!$A:$A,0),_xlfn.IFNA(MATCH($A$1,'Curriculum 2023-2024'!$F:$F,0),MATCH($A$1,'Curriculum 2023-2024'!$K:$K,0)))+2+$A7),IF(IF(_xlfn.IFNA(MATCH($A$1,'Curriculum 2023-2024'!$A:$A,0),0)&gt;0,1,IF(_xlfn.IFNA(MATCH($A$1,'Curriculum 2023-2024'!$F:$F,0),0)&gt;0,2,IF(_xlfn.IFNA(MATCH($A$1,'Curriculum 2023-2024'!$K:$K,0),0)&gt;0,3,0)))=3,INDEX('Curriculum 2023-2024'!$K:$K,_xlfn.IFNA(MATCH($A$1,'Curriculum 2023-2024'!$A:$A,0),_xlfn.IFNA(MATCH($A$1,'Curriculum 2023-2024'!$F:$F,0),MATCH($A$1,'Curriculum 2023-2024'!$K:$K,0)))+2+$A7),"")))</f>
        <v>191154720</v>
      </c>
      <c r="C7" t="str">
        <f>IF(IF(_xlfn.IFNA(MATCH($A$1,'Curriculum 2023-2024'!$A:$A,0),0)&gt;0,1,IF(_xlfn.IFNA(MATCH($A$1,'Curriculum 2023-2024'!$F:$F,0),0)&gt;0,2,IF(_xlfn.IFNA(MATCH($A$1,'Curriculum 2023-2024'!$K:$K,0),0)&gt;0,3,0)))=1,INDEX('Curriculum 2023-2024'!$B:$B,_xlfn.IFNA(MATCH($A$1,'Curriculum 2023-2024'!$A:$A,0),_xlfn.IFNA(MATCH($A$1,'Curriculum 2023-2024'!$F:$F,0),MATCH($A$1,'Curriculum 2023-2024'!$K:$K,0)))+2+$A7),IF(IF(_xlfn.IFNA(MATCH($A$1,'Curriculum 2023-2024'!$A:$A,0),0)&gt;0,1,IF(_xlfn.IFNA(MATCH($A$1,'Curriculum 2023-2024'!$F:$F,0),0)&gt;0,2,IF(_xlfn.IFNA(MATCH($A$1,'Curriculum 2023-2024'!$K:$K,0),0)&gt;0,3,0)))=2,INDEX('Curriculum 2023-2024'!$G:$G,_xlfn.IFNA(MATCH($A$1,'Curriculum 2023-2024'!$A:$A,0),_xlfn.IFNA(MATCH($A$1,'Curriculum 2023-2024'!$F:$F,0),MATCH($A$1,'Curriculum 2023-2024'!$K:$K,0)))+2+$A7),IF(IF(_xlfn.IFNA(MATCH($A$1,'Curriculum 2023-2024'!$A:$A,0),0)&gt;0,1,IF(_xlfn.IFNA(MATCH($A$1,'Curriculum 2023-2024'!$F:$F,0),0)&gt;0,2,IF(_xlfn.IFNA(MATCH($A$1,'Curriculum 2023-2024'!$K:$K,0),0)&gt;0,3,0)))=3,INDEX('Curriculum 2023-2024'!$L:$L,_xlfn.IFNA(MATCH($A$1,'Curriculum 2023-2024'!$A:$A,0),_xlfn.IFNA(MATCH($A$1,'Curriculum 2023-2024'!$F:$F,0),MATCH($A$1,'Curriculum 2023-2024'!$K:$K,0)))+2+$A7),"")))</f>
        <v>Fluid Mechanics of Turbomachines 1</v>
      </c>
      <c r="D7">
        <v>5</v>
      </c>
    </row>
    <row r="8" spans="1:4" x14ac:dyDescent="0.25">
      <c r="A8">
        <v>7</v>
      </c>
      <c r="B8">
        <f>IF(IF(_xlfn.IFNA(MATCH($A$1,'Curriculum 2023-2024'!$A:$A,0),0)&gt;0,1,IF(_xlfn.IFNA(MATCH($A$1,'Curriculum 2023-2024'!$F:$F,0),0)&gt;0,2,IF(_xlfn.IFNA(MATCH($A$1,'Curriculum 2023-2024'!$K:$K,0),0)&gt;0,3,0)))=1,INDEX('Curriculum 2023-2024'!$A:$A,_xlfn.IFNA(MATCH($A$1,'Curriculum 2023-2024'!$A:$A,0),_xlfn.IFNA(MATCH($A$1,'Curriculum 2023-2024'!$F:$F,0),MATCH($A$1,'Curriculum 2023-2024'!$K:$K,0)))+2+$A8),IF(IF(_xlfn.IFNA(MATCH($A$1,'Curriculum 2023-2024'!$A:$A,0),0)&gt;0,1,IF(_xlfn.IFNA(MATCH($A$1,'Curriculum 2023-2024'!$F:$F,0),0)&gt;0,2,IF(_xlfn.IFNA(MATCH($A$1,'Curriculum 2023-2024'!$K:$K,0),0)&gt;0,3,0)))=2,INDEX('Curriculum 2023-2024'!$F:$F,_xlfn.IFNA(MATCH($A$1,'Curriculum 2023-2024'!$A:$A,0),_xlfn.IFNA(MATCH($A$1,'Curriculum 2023-2024'!$F:$F,0),MATCH($A$1,'Curriculum 2023-2024'!$K:$K,0)))+2+$A8),IF(IF(_xlfn.IFNA(MATCH($A$1,'Curriculum 2023-2024'!$A:$A,0),0)&gt;0,1,IF(_xlfn.IFNA(MATCH($A$1,'Curriculum 2023-2024'!$F:$F,0),0)&gt;0,2,IF(_xlfn.IFNA(MATCH($A$1,'Curriculum 2023-2024'!$K:$K,0),0)&gt;0,3,0)))=3,INDEX('Curriculum 2023-2024'!$K:$K,_xlfn.IFNA(MATCH($A$1,'Curriculum 2023-2024'!$A:$A,0),_xlfn.IFNA(MATCH($A$1,'Curriculum 2023-2024'!$F:$F,0),MATCH($A$1,'Curriculum 2023-2024'!$K:$K,0)))+2+$A8),"")))</f>
        <v>202000036</v>
      </c>
      <c r="C8" t="str">
        <f>IF(IF(_xlfn.IFNA(MATCH($A$1,'Curriculum 2023-2024'!$A:$A,0),0)&gt;0,1,IF(_xlfn.IFNA(MATCH($A$1,'Curriculum 2023-2024'!$F:$F,0),0)&gt;0,2,IF(_xlfn.IFNA(MATCH($A$1,'Curriculum 2023-2024'!$K:$K,0),0)&gt;0,3,0)))=1,INDEX('Curriculum 2023-2024'!$B:$B,_xlfn.IFNA(MATCH($A$1,'Curriculum 2023-2024'!$A:$A,0),_xlfn.IFNA(MATCH($A$1,'Curriculum 2023-2024'!$F:$F,0),MATCH($A$1,'Curriculum 2023-2024'!$K:$K,0)))+2+$A8),IF(IF(_xlfn.IFNA(MATCH($A$1,'Curriculum 2023-2024'!$A:$A,0),0)&gt;0,1,IF(_xlfn.IFNA(MATCH($A$1,'Curriculum 2023-2024'!$F:$F,0),0)&gt;0,2,IF(_xlfn.IFNA(MATCH($A$1,'Curriculum 2023-2024'!$K:$K,0),0)&gt;0,3,0)))=2,INDEX('Curriculum 2023-2024'!$G:$G,_xlfn.IFNA(MATCH($A$1,'Curriculum 2023-2024'!$A:$A,0),_xlfn.IFNA(MATCH($A$1,'Curriculum 2023-2024'!$F:$F,0),MATCH($A$1,'Curriculum 2023-2024'!$K:$K,0)))+2+$A8),IF(IF(_xlfn.IFNA(MATCH($A$1,'Curriculum 2023-2024'!$A:$A,0),0)&gt;0,1,IF(_xlfn.IFNA(MATCH($A$1,'Curriculum 2023-2024'!$F:$F,0),0)&gt;0,2,IF(_xlfn.IFNA(MATCH($A$1,'Curriculum 2023-2024'!$K:$K,0),0)&gt;0,3,0)))=3,INDEX('Curriculum 2023-2024'!$L:$L,_xlfn.IFNA(MATCH($A$1,'Curriculum 2023-2024'!$A:$A,0),_xlfn.IFNA(MATCH($A$1,'Curriculum 2023-2024'!$F:$F,0),MATCH($A$1,'Curriculum 2023-2024'!$K:$K,0)))+2+$A8),"")))</f>
        <v>Frontiers in Energy and Flow</v>
      </c>
      <c r="D8">
        <v>5</v>
      </c>
    </row>
    <row r="9" spans="1:4" x14ac:dyDescent="0.25">
      <c r="A9">
        <v>8</v>
      </c>
      <c r="B9">
        <f>IF(IF(_xlfn.IFNA(MATCH($A$1,'Curriculum 2023-2024'!$A:$A,0),0)&gt;0,1,IF(_xlfn.IFNA(MATCH($A$1,'Curriculum 2023-2024'!$F:$F,0),0)&gt;0,2,IF(_xlfn.IFNA(MATCH($A$1,'Curriculum 2023-2024'!$K:$K,0),0)&gt;0,3,0)))=1,INDEX('Curriculum 2023-2024'!$A:$A,_xlfn.IFNA(MATCH($A$1,'Curriculum 2023-2024'!$A:$A,0),_xlfn.IFNA(MATCH($A$1,'Curriculum 2023-2024'!$F:$F,0),MATCH($A$1,'Curriculum 2023-2024'!$K:$K,0)))+2+$A9),IF(IF(_xlfn.IFNA(MATCH($A$1,'Curriculum 2023-2024'!$A:$A,0),0)&gt;0,1,IF(_xlfn.IFNA(MATCH($A$1,'Curriculum 2023-2024'!$F:$F,0),0)&gt;0,2,IF(_xlfn.IFNA(MATCH($A$1,'Curriculum 2023-2024'!$K:$K,0),0)&gt;0,3,0)))=2,INDEX('Curriculum 2023-2024'!$F:$F,_xlfn.IFNA(MATCH($A$1,'Curriculum 2023-2024'!$A:$A,0),_xlfn.IFNA(MATCH($A$1,'Curriculum 2023-2024'!$F:$F,0),MATCH($A$1,'Curriculum 2023-2024'!$K:$K,0)))+2+$A9),IF(IF(_xlfn.IFNA(MATCH($A$1,'Curriculum 2023-2024'!$A:$A,0),0)&gt;0,1,IF(_xlfn.IFNA(MATCH($A$1,'Curriculum 2023-2024'!$F:$F,0),0)&gt;0,2,IF(_xlfn.IFNA(MATCH($A$1,'Curriculum 2023-2024'!$K:$K,0),0)&gt;0,3,0)))=3,INDEX('Curriculum 2023-2024'!$K:$K,_xlfn.IFNA(MATCH($A$1,'Curriculum 2023-2024'!$A:$A,0),_xlfn.IFNA(MATCH($A$1,'Curriculum 2023-2024'!$F:$F,0),MATCH($A$1,'Curriculum 2023-2024'!$K:$K,0)))+2+$A9),"")))</f>
        <v>201900074</v>
      </c>
      <c r="C9" t="str">
        <f>IF(IF(_xlfn.IFNA(MATCH($A$1,'Curriculum 2023-2024'!$A:$A,0),0)&gt;0,1,IF(_xlfn.IFNA(MATCH($A$1,'Curriculum 2023-2024'!$F:$F,0),0)&gt;0,2,IF(_xlfn.IFNA(MATCH($A$1,'Curriculum 2023-2024'!$K:$K,0),0)&gt;0,3,0)))=1,INDEX('Curriculum 2023-2024'!$B:$B,_xlfn.IFNA(MATCH($A$1,'Curriculum 2023-2024'!$A:$A,0),_xlfn.IFNA(MATCH($A$1,'Curriculum 2023-2024'!$F:$F,0),MATCH($A$1,'Curriculum 2023-2024'!$K:$K,0)))+2+$A9),IF(IF(_xlfn.IFNA(MATCH($A$1,'Curriculum 2023-2024'!$A:$A,0),0)&gt;0,1,IF(_xlfn.IFNA(MATCH($A$1,'Curriculum 2023-2024'!$F:$F,0),0)&gt;0,2,IF(_xlfn.IFNA(MATCH($A$1,'Curriculum 2023-2024'!$K:$K,0),0)&gt;0,3,0)))=2,INDEX('Curriculum 2023-2024'!$G:$G,_xlfn.IFNA(MATCH($A$1,'Curriculum 2023-2024'!$A:$A,0),_xlfn.IFNA(MATCH($A$1,'Curriculum 2023-2024'!$F:$F,0),MATCH($A$1,'Curriculum 2023-2024'!$K:$K,0)))+2+$A9),IF(IF(_xlfn.IFNA(MATCH($A$1,'Curriculum 2023-2024'!$A:$A,0),0)&gt;0,1,IF(_xlfn.IFNA(MATCH($A$1,'Curriculum 2023-2024'!$F:$F,0),0)&gt;0,2,IF(_xlfn.IFNA(MATCH($A$1,'Curriculum 2023-2024'!$K:$K,0),0)&gt;0,3,0)))=3,INDEX('Curriculum 2023-2024'!$L:$L,_xlfn.IFNA(MATCH($A$1,'Curriculum 2023-2024'!$A:$A,0),_xlfn.IFNA(MATCH($A$1,'Curriculum 2023-2024'!$F:$F,0),MATCH($A$1,'Curriculum 2023-2024'!$K:$K,0)))+2+$A9),"")))</f>
        <v>Fundamentals of Numerical Methods</v>
      </c>
      <c r="D9">
        <v>5</v>
      </c>
    </row>
    <row r="10" spans="1:4" x14ac:dyDescent="0.25">
      <c r="A10">
        <v>9</v>
      </c>
      <c r="B10">
        <f>IF(IF(_xlfn.IFNA(MATCH($A$1,'Curriculum 2023-2024'!$A:$A,0),0)&gt;0,1,IF(_xlfn.IFNA(MATCH($A$1,'Curriculum 2023-2024'!$F:$F,0),0)&gt;0,2,IF(_xlfn.IFNA(MATCH($A$1,'Curriculum 2023-2024'!$K:$K,0),0)&gt;0,3,0)))=1,INDEX('Curriculum 2023-2024'!$A:$A,_xlfn.IFNA(MATCH($A$1,'Curriculum 2023-2024'!$A:$A,0),_xlfn.IFNA(MATCH($A$1,'Curriculum 2023-2024'!$F:$F,0),MATCH($A$1,'Curriculum 2023-2024'!$K:$K,0)))+2+$A10),IF(IF(_xlfn.IFNA(MATCH($A$1,'Curriculum 2023-2024'!$A:$A,0),0)&gt;0,1,IF(_xlfn.IFNA(MATCH($A$1,'Curriculum 2023-2024'!$F:$F,0),0)&gt;0,2,IF(_xlfn.IFNA(MATCH($A$1,'Curriculum 2023-2024'!$K:$K,0),0)&gt;0,3,0)))=2,INDEX('Curriculum 2023-2024'!$F:$F,_xlfn.IFNA(MATCH($A$1,'Curriculum 2023-2024'!$A:$A,0),_xlfn.IFNA(MATCH($A$1,'Curriculum 2023-2024'!$F:$F,0),MATCH($A$1,'Curriculum 2023-2024'!$K:$K,0)))+2+$A10),IF(IF(_xlfn.IFNA(MATCH($A$1,'Curriculum 2023-2024'!$A:$A,0),0)&gt;0,1,IF(_xlfn.IFNA(MATCH($A$1,'Curriculum 2023-2024'!$F:$F,0),0)&gt;0,2,IF(_xlfn.IFNA(MATCH($A$1,'Curriculum 2023-2024'!$K:$K,0),0)&gt;0,3,0)))=3,INDEX('Curriculum 2023-2024'!$K:$K,_xlfn.IFNA(MATCH($A$1,'Curriculum 2023-2024'!$A:$A,0),_xlfn.IFNA(MATCH($A$1,'Curriculum 2023-2024'!$F:$F,0),MATCH($A$1,'Curriculum 2023-2024'!$K:$K,0)))+2+$A10),"")))</f>
        <v>201400300</v>
      </c>
      <c r="C10"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2023-2024'!$K:$K,0)))+2+$A10),IF(IF(_xlfn.IFNA(MATCH($A$1,'Curriculum 2023-2024'!$A:$A,0),0)&gt;0,1,IF(_xlfn.IFNA(MATCH($A$1,'Curriculum 2023-2024'!$F:$F,0),0)&gt;0,2,IF(_xlfn.IFNA(MATCH($A$1,'Curriculum 2023-2024'!$K:$K,0),0)&gt;0,3,0)))=2,INDEX('Curriculum 2023-2024'!$G:$G,_xlfn.IFNA(MATCH($A$1,'Curriculum 2023-2024'!$A:$A,0),_xlfn.IFNA(MATCH($A$1,'Curriculum 2023-2024'!$F:$F,0),MATCH($A$1,'Curriculum 2023-2024'!$K:$K,0)))+2+$A10),IF(IF(_xlfn.IFNA(MATCH($A$1,'Curriculum 2023-2024'!$A:$A,0),0)&gt;0,1,IF(_xlfn.IFNA(MATCH($A$1,'Curriculum 2023-2024'!$F:$F,0),0)&gt;0,2,IF(_xlfn.IFNA(MATCH($A$1,'Curriculum 2023-2024'!$K:$K,0),0)&gt;0,3,0)))=3,INDEX('Curriculum 2023-2024'!$L:$L,_xlfn.IFNA(MATCH($A$1,'Curriculum 2023-2024'!$A:$A,0),_xlfn.IFNA(MATCH($A$1,'Curriculum 2023-2024'!$F:$F,0),MATCH($A$1,'Curriculum 2023-2024'!$K:$K,0)))+2+$A10),"")))</f>
        <v>Multiphase Flows</v>
      </c>
      <c r="D10">
        <v>5</v>
      </c>
    </row>
    <row r="11" spans="1:4" x14ac:dyDescent="0.25">
      <c r="A11">
        <v>10</v>
      </c>
      <c r="B11">
        <f>IF(IF(_xlfn.IFNA(MATCH($A$1,'Curriculum 2023-2024'!$A:$A,0),0)&gt;0,1,IF(_xlfn.IFNA(MATCH($A$1,'Curriculum 2023-2024'!$F:$F,0),0)&gt;0,2,IF(_xlfn.IFNA(MATCH($A$1,'Curriculum 2023-2024'!$K:$K,0),0)&gt;0,3,0)))=1,INDEX('Curriculum 2023-2024'!$A:$A,_xlfn.IFNA(MATCH($A$1,'Curriculum 2023-2024'!$A:$A,0),_xlfn.IFNA(MATCH($A$1,'Curriculum 2023-2024'!$F:$F,0),MATCH($A$1,'Curriculum 2023-2024'!$K:$K,0)))+2+$A11),IF(IF(_xlfn.IFNA(MATCH($A$1,'Curriculum 2023-2024'!$A:$A,0),0)&gt;0,1,IF(_xlfn.IFNA(MATCH($A$1,'Curriculum 2023-2024'!$F:$F,0),0)&gt;0,2,IF(_xlfn.IFNA(MATCH($A$1,'Curriculum 2023-2024'!$K:$K,0),0)&gt;0,3,0)))=2,INDEX('Curriculum 2023-2024'!$F:$F,_xlfn.IFNA(MATCH($A$1,'Curriculum 2023-2024'!$A:$A,0),_xlfn.IFNA(MATCH($A$1,'Curriculum 2023-2024'!$F:$F,0),MATCH($A$1,'Curriculum 2023-2024'!$K:$K,0)))+2+$A11),IF(IF(_xlfn.IFNA(MATCH($A$1,'Curriculum 2023-2024'!$A:$A,0),0)&gt;0,1,IF(_xlfn.IFNA(MATCH($A$1,'Curriculum 2023-2024'!$F:$F,0),0)&gt;0,2,IF(_xlfn.IFNA(MATCH($A$1,'Curriculum 2023-2024'!$K:$K,0),0)&gt;0,3,0)))=3,INDEX('Curriculum 2023-2024'!$K:$K,_xlfn.IFNA(MATCH($A$1,'Curriculum 2023-2024'!$A:$A,0),_xlfn.IFNA(MATCH($A$1,'Curriculum 2023-2024'!$F:$F,0),MATCH($A$1,'Curriculum 2023-2024'!$K:$K,0)))+2+$A11),"")))</f>
        <v>202000035</v>
      </c>
      <c r="C11"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2023-2024'!$K:$K,0)))+2+$A11),IF(IF(_xlfn.IFNA(MATCH($A$1,'Curriculum 2023-2024'!$A:$A,0),0)&gt;0,1,IF(_xlfn.IFNA(MATCH($A$1,'Curriculum 2023-2024'!$F:$F,0),0)&gt;0,2,IF(_xlfn.IFNA(MATCH($A$1,'Curriculum 2023-2024'!$K:$K,0),0)&gt;0,3,0)))=2,INDEX('Curriculum 2023-2024'!$G:$G,_xlfn.IFNA(MATCH($A$1,'Curriculum 2023-2024'!$A:$A,0),_xlfn.IFNA(MATCH($A$1,'Curriculum 2023-2024'!$F:$F,0),MATCH($A$1,'Curriculum 2023-2024'!$K:$K,0)))+2+$A11),IF(IF(_xlfn.IFNA(MATCH($A$1,'Curriculum 2023-2024'!$A:$A,0),0)&gt;0,1,IF(_xlfn.IFNA(MATCH($A$1,'Curriculum 2023-2024'!$F:$F,0),0)&gt;0,2,IF(_xlfn.IFNA(MATCH($A$1,'Curriculum 2023-2024'!$K:$K,0),0)&gt;0,3,0)))=3,INDEX('Curriculum 2023-2024'!$L:$L,_xlfn.IFNA(MATCH($A$1,'Curriculum 2023-2024'!$A:$A,0),_xlfn.IFNA(MATCH($A$1,'Curriculum 2023-2024'!$F:$F,0),MATCH($A$1,'Curriculum 2023-2024'!$K:$K,0)))+2+$A11),"")))</f>
        <v>Multiscale Functional Materials for Engineering Application</v>
      </c>
      <c r="D11">
        <v>5</v>
      </c>
    </row>
    <row r="12" spans="1:4" x14ac:dyDescent="0.25">
      <c r="A12">
        <v>11</v>
      </c>
      <c r="B12">
        <f>IF(IF(_xlfn.IFNA(MATCH($A$1,'Curriculum 2023-2024'!$A:$A,0),0)&gt;0,1,IF(_xlfn.IFNA(MATCH($A$1,'Curriculum 2023-2024'!$F:$F,0),0)&gt;0,2,IF(_xlfn.IFNA(MATCH($A$1,'Curriculum 2023-2024'!$K:$K,0),0)&gt;0,3,0)))=1,INDEX('Curriculum 2023-2024'!$A:$A,_xlfn.IFNA(MATCH($A$1,'Curriculum 2023-2024'!$A:$A,0),_xlfn.IFNA(MATCH($A$1,'Curriculum 2023-2024'!$F:$F,0),MATCH($A$1,'Curriculum 2023-2024'!$K:$K,0)))+2+$A12),IF(IF(_xlfn.IFNA(MATCH($A$1,'Curriculum 2023-2024'!$A:$A,0),0)&gt;0,1,IF(_xlfn.IFNA(MATCH($A$1,'Curriculum 2023-2024'!$F:$F,0),0)&gt;0,2,IF(_xlfn.IFNA(MATCH($A$1,'Curriculum 2023-2024'!$K:$K,0),0)&gt;0,3,0)))=2,INDEX('Curriculum 2023-2024'!$F:$F,_xlfn.IFNA(MATCH($A$1,'Curriculum 2023-2024'!$A:$A,0),_xlfn.IFNA(MATCH($A$1,'Curriculum 2023-2024'!$F:$F,0),MATCH($A$1,'Curriculum 2023-2024'!$K:$K,0)))+2+$A12),IF(IF(_xlfn.IFNA(MATCH($A$1,'Curriculum 2023-2024'!$A:$A,0),0)&gt;0,1,IF(_xlfn.IFNA(MATCH($A$1,'Curriculum 2023-2024'!$F:$F,0),0)&gt;0,2,IF(_xlfn.IFNA(MATCH($A$1,'Curriculum 2023-2024'!$K:$K,0),0)&gt;0,3,0)))=3,INDEX('Curriculum 2023-2024'!$K:$K,_xlfn.IFNA(MATCH($A$1,'Curriculum 2023-2024'!$A:$A,0),_xlfn.IFNA(MATCH($A$1,'Curriculum 2023-2024'!$F:$F,0),MATCH($A$1,'Curriculum 2023-2024'!$K:$K,0)))+2+$A12),"")))</f>
        <v>201300039</v>
      </c>
      <c r="C1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2023-2024'!$K:$K,0)))+2+$A12),IF(IF(_xlfn.IFNA(MATCH($A$1,'Curriculum 2023-2024'!$A:$A,0),0)&gt;0,1,IF(_xlfn.IFNA(MATCH($A$1,'Curriculum 2023-2024'!$F:$F,0),0)&gt;0,2,IF(_xlfn.IFNA(MATCH($A$1,'Curriculum 2023-2024'!$K:$K,0),0)&gt;0,3,0)))=2,INDEX('Curriculum 2023-2024'!$G:$G,_xlfn.IFNA(MATCH($A$1,'Curriculum 2023-2024'!$A:$A,0),_xlfn.IFNA(MATCH($A$1,'Curriculum 2023-2024'!$F:$F,0),MATCH($A$1,'Curriculum 2023-2024'!$K:$K,0)))+2+$A12),IF(IF(_xlfn.IFNA(MATCH($A$1,'Curriculum 2023-2024'!$A:$A,0),0)&gt;0,1,IF(_xlfn.IFNA(MATCH($A$1,'Curriculum 2023-2024'!$F:$F,0),0)&gt;0,2,IF(_xlfn.IFNA(MATCH($A$1,'Curriculum 2023-2024'!$K:$K,0),0)&gt;0,3,0)))=3,INDEX('Curriculum 2023-2024'!$L:$L,_xlfn.IFNA(MATCH($A$1,'Curriculum 2023-2024'!$A:$A,0),_xlfn.IFNA(MATCH($A$1,'Curriculum 2023-2024'!$F:$F,0),MATCH($A$1,'Curriculum 2023-2024'!$K:$K,0)))+2+$A12),"")))</f>
        <v>Structural Health and Condition Monitoring</v>
      </c>
      <c r="D12">
        <v>5</v>
      </c>
    </row>
    <row r="13" spans="1:4" x14ac:dyDescent="0.25">
      <c r="A13">
        <v>12</v>
      </c>
      <c r="B13">
        <f>IF(IF(_xlfn.IFNA(MATCH($A$1,'Curriculum 2023-2024'!$A:$A,0),0)&gt;0,1,IF(_xlfn.IFNA(MATCH($A$1,'Curriculum 2023-2024'!$F:$F,0),0)&gt;0,2,IF(_xlfn.IFNA(MATCH($A$1,'Curriculum 2023-2024'!$K:$K,0),0)&gt;0,3,0)))=1,INDEX('Curriculum 2023-2024'!$A:$A,_xlfn.IFNA(MATCH($A$1,'Curriculum 2023-2024'!$A:$A,0),_xlfn.IFNA(MATCH($A$1,'Curriculum 2023-2024'!$F:$F,0),MATCH($A$1,'Curriculum 2023-2024'!$K:$K,0)))+2+$A13),IF(IF(_xlfn.IFNA(MATCH($A$1,'Curriculum 2023-2024'!$A:$A,0),0)&gt;0,1,IF(_xlfn.IFNA(MATCH($A$1,'Curriculum 2023-2024'!$F:$F,0),0)&gt;0,2,IF(_xlfn.IFNA(MATCH($A$1,'Curriculum 2023-2024'!$K:$K,0),0)&gt;0,3,0)))=2,INDEX('Curriculum 2023-2024'!$F:$F,_xlfn.IFNA(MATCH($A$1,'Curriculum 2023-2024'!$A:$A,0),_xlfn.IFNA(MATCH($A$1,'Curriculum 2023-2024'!$F:$F,0),MATCH($A$1,'Curriculum 2023-2024'!$K:$K,0)))+2+$A13),IF(IF(_xlfn.IFNA(MATCH($A$1,'Curriculum 2023-2024'!$A:$A,0),0)&gt;0,1,IF(_xlfn.IFNA(MATCH($A$1,'Curriculum 2023-2024'!$F:$F,0),0)&gt;0,2,IF(_xlfn.IFNA(MATCH($A$1,'Curriculum 2023-2024'!$K:$K,0),0)&gt;0,3,0)))=3,INDEX('Curriculum 2023-2024'!$K:$K,_xlfn.IFNA(MATCH($A$1,'Curriculum 2023-2024'!$A:$A,0),_xlfn.IFNA(MATCH($A$1,'Curriculum 2023-2024'!$F:$F,0),MATCH($A$1,'Curriculum 2023-2024'!$K:$K,0)))+2+$A13),"")))</f>
        <v>191141700</v>
      </c>
      <c r="C1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2023-2024'!$K:$K,0)))+2+$A13),IF(IF(_xlfn.IFNA(MATCH($A$1,'Curriculum 2023-2024'!$A:$A,0),0)&gt;0,1,IF(_xlfn.IFNA(MATCH($A$1,'Curriculum 2023-2024'!$F:$F,0),0)&gt;0,2,IF(_xlfn.IFNA(MATCH($A$1,'Curriculum 2023-2024'!$K:$K,0),0)&gt;0,3,0)))=2,INDEX('Curriculum 2023-2024'!$G:$G,_xlfn.IFNA(MATCH($A$1,'Curriculum 2023-2024'!$A:$A,0),_xlfn.IFNA(MATCH($A$1,'Curriculum 2023-2024'!$F:$F,0),MATCH($A$1,'Curriculum 2023-2024'!$K:$K,0)))+2+$A13),IF(IF(_xlfn.IFNA(MATCH($A$1,'Curriculum 2023-2024'!$A:$A,0),0)&gt;0,1,IF(_xlfn.IFNA(MATCH($A$1,'Curriculum 2023-2024'!$F:$F,0),0)&gt;0,2,IF(_xlfn.IFNA(MATCH($A$1,'Curriculum 2023-2024'!$K:$K,0),0)&gt;0,3,0)))=3,INDEX('Curriculum 2023-2024'!$L:$L,_xlfn.IFNA(MATCH($A$1,'Curriculum 2023-2024'!$A:$A,0),_xlfn.IFNA(MATCH($A$1,'Curriculum 2023-2024'!$F:$F,0),MATCH($A$1,'Curriculum 2023-2024'!$K:$K,0)))+2+$A13),"")))</f>
        <v>Transport Phenomena</v>
      </c>
      <c r="D13">
        <v>5</v>
      </c>
    </row>
    <row r="14" spans="1:4" x14ac:dyDescent="0.25">
      <c r="A14">
        <v>1</v>
      </c>
      <c r="B14">
        <f>IF(IF(_xlfn.IFNA(MATCH($A$1,'Curriculum 2023-2024'!$A:$A,0),0)&gt;0,1,IF(_xlfn.IFNA(MATCH($A$1,'Curriculum 2023-2024'!$F:$F,0),0)&gt;0,2,IF(_xlfn.IFNA(MATCH($A$1,'Curriculum 2023-2024'!$K:$K,0),0)&gt;0,3,0)))=1,INDEX('Curriculum 2023-2024'!$A:$A,_xlfn.IFNA(MATCH($A$1,'Curriculum 2023-2024'!$A:$A,0),_xlfn.IFNA(MATCH($A$1,'Curriculum 2023-2024'!$F:$F,0),MATCH($A$1,'Curriculum 2023-2024'!$K:$K,0)))+15+$A14),IF(IF(_xlfn.IFNA(MATCH($A$1,'Curriculum 2023-2024'!$A:$A,0),0)&gt;0,1,IF(_xlfn.IFNA(MATCH($A$1,'Curriculum 2023-2024'!$F:$F,0),0)&gt;0,2,IF(_xlfn.IFNA(MATCH($A$1,'Curriculum 2023-2024'!$K:$K,0),0)&gt;0,3,0)))=2,INDEX('Curriculum 2023-2024'!$F:$F,_xlfn.IFNA(MATCH($A$1,'Curriculum 2023-2024'!$A:$A,0),_xlfn.IFNA(MATCH($A$1,'Curriculum 2023-2024'!$F:$F,0),MATCH($A$1,'Curriculum 2023-2024'!$K:$K,0)))+15+$A14),IF(IF(_xlfn.IFNA(MATCH($A$1,'Curriculum 2023-2024'!$A:$A,0),0)&gt;0,1,IF(_xlfn.IFNA(MATCH($A$1,'Curriculum 2023-2024'!$F:$F,0),0)&gt;0,2,IF(_xlfn.IFNA(MATCH($A$1,'Curriculum 2023-2024'!$K:$K,0),0)&gt;0,3,0)))=3,INDEX('Curriculum 2023-2024'!$K:$K,_xlfn.IFNA(MATCH($A$1,'Curriculum 2023-2024'!$A:$A,0),_xlfn.IFNA(MATCH($A$1,'Curriculum 2023-2024'!$F:$F,0),MATCH($A$1,'Curriculum 2023-2024'!$K:$K,0)))+15+$A14),"")))</f>
        <v>201900091</v>
      </c>
      <c r="C1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2023-2024'!$K:$K,0)))+15+$A14),IF(IF(_xlfn.IFNA(MATCH($A$1,'Curriculum 2023-2024'!$A:$A,0),0)&gt;0,1,IF(_xlfn.IFNA(MATCH($A$1,'Curriculum 2023-2024'!$F:$F,0),0)&gt;0,2,IF(_xlfn.IFNA(MATCH($A$1,'Curriculum 2023-2024'!$K:$K,0),0)&gt;0,3,0)))=2,INDEX('Curriculum 2023-2024'!$G:$G,_xlfn.IFNA(MATCH($A$1,'Curriculum 2023-2024'!$A:$A,0),_xlfn.IFNA(MATCH($A$1,'Curriculum 2023-2024'!$F:$F,0),MATCH($A$1,'Curriculum 2023-2024'!$K:$K,0)))+15+$A14),IF(IF(_xlfn.IFNA(MATCH($A$1,'Curriculum 2023-2024'!$A:$A,0),0)&gt;0,1,IF(_xlfn.IFNA(MATCH($A$1,'Curriculum 2023-2024'!$F:$F,0),0)&gt;0,2,IF(_xlfn.IFNA(MATCH($A$1,'Curriculum 2023-2024'!$K:$K,0),0)&gt;0,3,0)))=3,INDEX('Curriculum 2023-2024'!$L:$L,_xlfn.IFNA(MATCH($A$1,'Curriculum 2023-2024'!$A:$A,0),_xlfn.IFNA(MATCH($A$1,'Curriculum 2023-2024'!$F:$F,0),MATCH($A$1,'Curriculum 2023-2024'!$K:$K,0)))+15+$A14),"")))</f>
        <v>Advanced Topics in Finite Element Methods</v>
      </c>
      <c r="D14">
        <v>5</v>
      </c>
    </row>
    <row r="15" spans="1:4" x14ac:dyDescent="0.25">
      <c r="A15">
        <v>2</v>
      </c>
      <c r="B15">
        <f>IF(IF(_xlfn.IFNA(MATCH($A$1,'Curriculum 2023-2024'!$A:$A,0),0)&gt;0,1,IF(_xlfn.IFNA(MATCH($A$1,'Curriculum 2023-2024'!$F:$F,0),0)&gt;0,2,IF(_xlfn.IFNA(MATCH($A$1,'Curriculum 2023-2024'!$K:$K,0),0)&gt;0,3,0)))=1,INDEX('Curriculum 2023-2024'!$A:$A,_xlfn.IFNA(MATCH($A$1,'Curriculum 2023-2024'!$A:$A,0),_xlfn.IFNA(MATCH($A$1,'Curriculum 2023-2024'!$F:$F,0),MATCH($A$1,'Curriculum 2023-2024'!$K:$K,0)))+15+$A15),IF(IF(_xlfn.IFNA(MATCH($A$1,'Curriculum 2023-2024'!$A:$A,0),0)&gt;0,1,IF(_xlfn.IFNA(MATCH($A$1,'Curriculum 2023-2024'!$F:$F,0),0)&gt;0,2,IF(_xlfn.IFNA(MATCH($A$1,'Curriculum 2023-2024'!$K:$K,0),0)&gt;0,3,0)))=2,INDEX('Curriculum 2023-2024'!$F:$F,_xlfn.IFNA(MATCH($A$1,'Curriculum 2023-2024'!$A:$A,0),_xlfn.IFNA(MATCH($A$1,'Curriculum 2023-2024'!$F:$F,0),MATCH($A$1,'Curriculum 2023-2024'!$K:$K,0)))+15+$A15),IF(IF(_xlfn.IFNA(MATCH($A$1,'Curriculum 2023-2024'!$A:$A,0),0)&gt;0,1,IF(_xlfn.IFNA(MATCH($A$1,'Curriculum 2023-2024'!$F:$F,0),0)&gt;0,2,IF(_xlfn.IFNA(MATCH($A$1,'Curriculum 2023-2024'!$K:$K,0),0)&gt;0,3,0)))=3,INDEX('Curriculum 2023-2024'!$K:$K,_xlfn.IFNA(MATCH($A$1,'Curriculum 2023-2024'!$A:$A,0),_xlfn.IFNA(MATCH($A$1,'Curriculum 2023-2024'!$F:$F,0),MATCH($A$1,'Curriculum 2023-2024'!$K:$K,0)))+15+$A15),"")))</f>
        <v>201800371</v>
      </c>
      <c r="C1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2023-2024'!$K:$K,0)))+15+$A15),IF(IF(_xlfn.IFNA(MATCH($A$1,'Curriculum 2023-2024'!$A:$A,0),0)&gt;0,1,IF(_xlfn.IFNA(MATCH($A$1,'Curriculum 2023-2024'!$F:$F,0),0)&gt;0,2,IF(_xlfn.IFNA(MATCH($A$1,'Curriculum 2023-2024'!$K:$K,0),0)&gt;0,3,0)))=2,INDEX('Curriculum 2023-2024'!$G:$G,_xlfn.IFNA(MATCH($A$1,'Curriculum 2023-2024'!$A:$A,0),_xlfn.IFNA(MATCH($A$1,'Curriculum 2023-2024'!$F:$F,0),MATCH($A$1,'Curriculum 2023-2024'!$K:$K,0)))+15+$A15),IF(IF(_xlfn.IFNA(MATCH($A$1,'Curriculum 2023-2024'!$A:$A,0),0)&gt;0,1,IF(_xlfn.IFNA(MATCH($A$1,'Curriculum 2023-2024'!$F:$F,0),0)&gt;0,2,IF(_xlfn.IFNA(MATCH($A$1,'Curriculum 2023-2024'!$K:$K,0),0)&gt;0,3,0)))=3,INDEX('Curriculum 2023-2024'!$L:$L,_xlfn.IFNA(MATCH($A$1,'Curriculum 2023-2024'!$A:$A,0),_xlfn.IFNA(MATCH($A$1,'Curriculum 2023-2024'!$F:$F,0),MATCH($A$1,'Curriculum 2023-2024'!$K:$K,0)))+15+$A15),"")))</f>
        <v>Aeroacoustics</v>
      </c>
      <c r="D15">
        <v>5</v>
      </c>
    </row>
    <row r="16" spans="1:4" x14ac:dyDescent="0.25">
      <c r="A16">
        <v>3</v>
      </c>
      <c r="B16">
        <f>IF(IF(_xlfn.IFNA(MATCH($A$1,'Curriculum 2023-2024'!$A:$A,0),0)&gt;0,1,IF(_xlfn.IFNA(MATCH($A$1,'Curriculum 2023-2024'!$F:$F,0),0)&gt;0,2,IF(_xlfn.IFNA(MATCH($A$1,'Curriculum 2023-2024'!$K:$K,0),0)&gt;0,3,0)))=1,INDEX('Curriculum 2023-2024'!$A:$A,_xlfn.IFNA(MATCH($A$1,'Curriculum 2023-2024'!$A:$A,0),_xlfn.IFNA(MATCH($A$1,'Curriculum 2023-2024'!$F:$F,0),MATCH($A$1,'Curriculum 2023-2024'!$K:$K,0)))+15+$A16),IF(IF(_xlfn.IFNA(MATCH($A$1,'Curriculum 2023-2024'!$A:$A,0),0)&gt;0,1,IF(_xlfn.IFNA(MATCH($A$1,'Curriculum 2023-2024'!$F:$F,0),0)&gt;0,2,IF(_xlfn.IFNA(MATCH($A$1,'Curriculum 2023-2024'!$K:$K,0),0)&gt;0,3,0)))=2,INDEX('Curriculum 2023-2024'!$F:$F,_xlfn.IFNA(MATCH($A$1,'Curriculum 2023-2024'!$A:$A,0),_xlfn.IFNA(MATCH($A$1,'Curriculum 2023-2024'!$F:$F,0),MATCH($A$1,'Curriculum 2023-2024'!$K:$K,0)))+15+$A16),IF(IF(_xlfn.IFNA(MATCH($A$1,'Curriculum 2023-2024'!$A:$A,0),0)&gt;0,1,IF(_xlfn.IFNA(MATCH($A$1,'Curriculum 2023-2024'!$F:$F,0),0)&gt;0,2,IF(_xlfn.IFNA(MATCH($A$1,'Curriculum 2023-2024'!$K:$K,0),0)&gt;0,3,0)))=3,INDEX('Curriculum 2023-2024'!$K:$K,_xlfn.IFNA(MATCH($A$1,'Curriculum 2023-2024'!$A:$A,0),_xlfn.IFNA(MATCH($A$1,'Curriculum 2023-2024'!$F:$F,0),MATCH($A$1,'Curriculum 2023-2024'!$K:$K,0)))+15+$A16),"")))</f>
        <v>202000244</v>
      </c>
      <c r="C1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2023-2024'!$K:$K,0)))+15+$A16),IF(IF(_xlfn.IFNA(MATCH($A$1,'Curriculum 2023-2024'!$A:$A,0),0)&gt;0,1,IF(_xlfn.IFNA(MATCH($A$1,'Curriculum 2023-2024'!$F:$F,0),0)&gt;0,2,IF(_xlfn.IFNA(MATCH($A$1,'Curriculum 2023-2024'!$K:$K,0),0)&gt;0,3,0)))=2,INDEX('Curriculum 2023-2024'!$G:$G,_xlfn.IFNA(MATCH($A$1,'Curriculum 2023-2024'!$A:$A,0),_xlfn.IFNA(MATCH($A$1,'Curriculum 2023-2024'!$F:$F,0),MATCH($A$1,'Curriculum 2023-2024'!$K:$K,0)))+15+$A16),IF(IF(_xlfn.IFNA(MATCH($A$1,'Curriculum 2023-2024'!$A:$A,0),0)&gt;0,1,IF(_xlfn.IFNA(MATCH($A$1,'Curriculum 2023-2024'!$F:$F,0),0)&gt;0,2,IF(_xlfn.IFNA(MATCH($A$1,'Curriculum 2023-2024'!$K:$K,0),0)&gt;0,3,0)))=3,INDEX('Curriculum 2023-2024'!$L:$L,_xlfn.IFNA(MATCH($A$1,'Curriculum 2023-2024'!$A:$A,0),_xlfn.IFNA(MATCH($A$1,'Curriculum 2023-2024'!$F:$F,0),MATCH($A$1,'Curriculum 2023-2024'!$K:$K,0)))+15+$A16),"")))</f>
        <v>Aircraft &amp; Wind Turbine Aerodynamics</v>
      </c>
      <c r="D16">
        <v>5</v>
      </c>
    </row>
    <row r="17" spans="1:4" x14ac:dyDescent="0.25">
      <c r="A17">
        <v>4</v>
      </c>
      <c r="B17">
        <f>IF(IF(_xlfn.IFNA(MATCH($A$1,'Curriculum 2023-2024'!$A:$A,0),0)&gt;0,1,IF(_xlfn.IFNA(MATCH($A$1,'Curriculum 2023-2024'!$F:$F,0),0)&gt;0,2,IF(_xlfn.IFNA(MATCH($A$1,'Curriculum 2023-2024'!$K:$K,0),0)&gt;0,3,0)))=1,INDEX('Curriculum 2023-2024'!$A:$A,_xlfn.IFNA(MATCH($A$1,'Curriculum 2023-2024'!$A:$A,0),_xlfn.IFNA(MATCH($A$1,'Curriculum 2023-2024'!$F:$F,0),MATCH($A$1,'Curriculum 2023-2024'!$K:$K,0)))+15+$A17),IF(IF(_xlfn.IFNA(MATCH($A$1,'Curriculum 2023-2024'!$A:$A,0),0)&gt;0,1,IF(_xlfn.IFNA(MATCH($A$1,'Curriculum 2023-2024'!$F:$F,0),0)&gt;0,2,IF(_xlfn.IFNA(MATCH($A$1,'Curriculum 2023-2024'!$K:$K,0),0)&gt;0,3,0)))=2,INDEX('Curriculum 2023-2024'!$F:$F,_xlfn.IFNA(MATCH($A$1,'Curriculum 2023-2024'!$A:$A,0),_xlfn.IFNA(MATCH($A$1,'Curriculum 2023-2024'!$F:$F,0),MATCH($A$1,'Curriculum 2023-2024'!$K:$K,0)))+15+$A17),IF(IF(_xlfn.IFNA(MATCH($A$1,'Curriculum 2023-2024'!$A:$A,0),0)&gt;0,1,IF(_xlfn.IFNA(MATCH($A$1,'Curriculum 2023-2024'!$F:$F,0),0)&gt;0,2,IF(_xlfn.IFNA(MATCH($A$1,'Curriculum 2023-2024'!$K:$K,0),0)&gt;0,3,0)))=3,INDEX('Curriculum 2023-2024'!$K:$K,_xlfn.IFNA(MATCH($A$1,'Curriculum 2023-2024'!$A:$A,0),_xlfn.IFNA(MATCH($A$1,'Curriculum 2023-2024'!$F:$F,0),MATCH($A$1,'Curriculum 2023-2024'!$K:$K,0)))+15+$A17),"")))</f>
        <v>202001436</v>
      </c>
      <c r="C17"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2023-2024'!$K:$K,0)))+15+$A17),IF(IF(_xlfn.IFNA(MATCH($A$1,'Curriculum 2023-2024'!$A:$A,0),0)&gt;0,1,IF(_xlfn.IFNA(MATCH($A$1,'Curriculum 2023-2024'!$F:$F,0),0)&gt;0,2,IF(_xlfn.IFNA(MATCH($A$1,'Curriculum 2023-2024'!$K:$K,0),0)&gt;0,3,0)))=2,INDEX('Curriculum 2023-2024'!$G:$G,_xlfn.IFNA(MATCH($A$1,'Curriculum 2023-2024'!$A:$A,0),_xlfn.IFNA(MATCH($A$1,'Curriculum 2023-2024'!$F:$F,0),MATCH($A$1,'Curriculum 2023-2024'!$K:$K,0)))+15+$A17),IF(IF(_xlfn.IFNA(MATCH($A$1,'Curriculum 2023-2024'!$A:$A,0),0)&gt;0,1,IF(_xlfn.IFNA(MATCH($A$1,'Curriculum 2023-2024'!$F:$F,0),0)&gt;0,2,IF(_xlfn.IFNA(MATCH($A$1,'Curriculum 2023-2024'!$K:$K,0),0)&gt;0,3,0)))=3,INDEX('Curriculum 2023-2024'!$L:$L,_xlfn.IFNA(MATCH($A$1,'Curriculum 2023-2024'!$A:$A,0),_xlfn.IFNA(MATCH($A$1,'Curriculum 2023-2024'!$F:$F,0),MATCH($A$1,'Curriculum 2023-2024'!$K:$K,0)))+15+$A17),"")))</f>
        <v>Biofluid Dynamics</v>
      </c>
      <c r="D17">
        <v>5</v>
      </c>
    </row>
    <row r="18" spans="1:4" x14ac:dyDescent="0.25">
      <c r="A18">
        <v>5</v>
      </c>
      <c r="B18">
        <f>IF(IF(_xlfn.IFNA(MATCH($A$1,'Curriculum 2023-2024'!$A:$A,0),0)&gt;0,1,IF(_xlfn.IFNA(MATCH($A$1,'Curriculum 2023-2024'!$F:$F,0),0)&gt;0,2,IF(_xlfn.IFNA(MATCH($A$1,'Curriculum 2023-2024'!$K:$K,0),0)&gt;0,3,0)))=1,INDEX('Curriculum 2023-2024'!$A:$A,_xlfn.IFNA(MATCH($A$1,'Curriculum 2023-2024'!$A:$A,0),_xlfn.IFNA(MATCH($A$1,'Curriculum 2023-2024'!$F:$F,0),MATCH($A$1,'Curriculum 2023-2024'!$K:$K,0)))+15+$A18),IF(IF(_xlfn.IFNA(MATCH($A$1,'Curriculum 2023-2024'!$A:$A,0),0)&gt;0,1,IF(_xlfn.IFNA(MATCH($A$1,'Curriculum 2023-2024'!$F:$F,0),0)&gt;0,2,IF(_xlfn.IFNA(MATCH($A$1,'Curriculum 2023-2024'!$K:$K,0),0)&gt;0,3,0)))=2,INDEX('Curriculum 2023-2024'!$F:$F,_xlfn.IFNA(MATCH($A$1,'Curriculum 2023-2024'!$A:$A,0),_xlfn.IFNA(MATCH($A$1,'Curriculum 2023-2024'!$F:$F,0),MATCH($A$1,'Curriculum 2023-2024'!$K:$K,0)))+15+$A18),IF(IF(_xlfn.IFNA(MATCH($A$1,'Curriculum 2023-2024'!$A:$A,0),0)&gt;0,1,IF(_xlfn.IFNA(MATCH($A$1,'Curriculum 2023-2024'!$F:$F,0),0)&gt;0,2,IF(_xlfn.IFNA(MATCH($A$1,'Curriculum 2023-2024'!$K:$K,0),0)&gt;0,3,0)))=3,INDEX('Curriculum 2023-2024'!$K:$K,_xlfn.IFNA(MATCH($A$1,'Curriculum 2023-2024'!$A:$A,0),_xlfn.IFNA(MATCH($A$1,'Curriculum 2023-2024'!$F:$F,0),MATCH($A$1,'Curriculum 2023-2024'!$K:$K,0)))+15+$A18),"")))</f>
        <v>191121700</v>
      </c>
      <c r="C18"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2023-2024'!$K:$K,0)))+15+$A18),IF(IF(_xlfn.IFNA(MATCH($A$1,'Curriculum 2023-2024'!$A:$A,0),0)&gt;0,1,IF(_xlfn.IFNA(MATCH($A$1,'Curriculum 2023-2024'!$F:$F,0),0)&gt;0,2,IF(_xlfn.IFNA(MATCH($A$1,'Curriculum 2023-2024'!$K:$K,0),0)&gt;0,3,0)))=2,INDEX('Curriculum 2023-2024'!$G:$G,_xlfn.IFNA(MATCH($A$1,'Curriculum 2023-2024'!$A:$A,0),_xlfn.IFNA(MATCH($A$1,'Curriculum 2023-2024'!$F:$F,0),MATCH($A$1,'Curriculum 2023-2024'!$K:$K,0)))+15+$A18),IF(IF(_xlfn.IFNA(MATCH($A$1,'Curriculum 2023-2024'!$A:$A,0),0)&gt;0,1,IF(_xlfn.IFNA(MATCH($A$1,'Curriculum 2023-2024'!$F:$F,0),0)&gt;0,2,IF(_xlfn.IFNA(MATCH($A$1,'Curriculum 2023-2024'!$K:$K,0),0)&gt;0,3,0)))=3,INDEX('Curriculum 2023-2024'!$L:$L,_xlfn.IFNA(MATCH($A$1,'Curriculum 2023-2024'!$A:$A,0),_xlfn.IFNA(MATCH($A$1,'Curriculum 2023-2024'!$F:$F,0),MATCH($A$1,'Curriculum 2023-2024'!$K:$K,0)))+15+$A18),"")))</f>
        <v>Composites Forming</v>
      </c>
      <c r="D18">
        <v>5</v>
      </c>
    </row>
    <row r="19" spans="1:4" x14ac:dyDescent="0.25">
      <c r="A19">
        <v>6</v>
      </c>
      <c r="B19">
        <f>IF(IF(_xlfn.IFNA(MATCH($A$1,'Curriculum 2023-2024'!$A:$A,0),0)&gt;0,1,IF(_xlfn.IFNA(MATCH($A$1,'Curriculum 2023-2024'!$F:$F,0),0)&gt;0,2,IF(_xlfn.IFNA(MATCH($A$1,'Curriculum 2023-2024'!$K:$K,0),0)&gt;0,3,0)))=1,INDEX('Curriculum 2023-2024'!$A:$A,_xlfn.IFNA(MATCH($A$1,'Curriculum 2023-2024'!$A:$A,0),_xlfn.IFNA(MATCH($A$1,'Curriculum 2023-2024'!$F:$F,0),MATCH($A$1,'Curriculum 2023-2024'!$K:$K,0)))+15+$A19),IF(IF(_xlfn.IFNA(MATCH($A$1,'Curriculum 2023-2024'!$A:$A,0),0)&gt;0,1,IF(_xlfn.IFNA(MATCH($A$1,'Curriculum 2023-2024'!$F:$F,0),0)&gt;0,2,IF(_xlfn.IFNA(MATCH($A$1,'Curriculum 2023-2024'!$K:$K,0),0)&gt;0,3,0)))=2,INDEX('Curriculum 2023-2024'!$F:$F,_xlfn.IFNA(MATCH($A$1,'Curriculum 2023-2024'!$A:$A,0),_xlfn.IFNA(MATCH($A$1,'Curriculum 2023-2024'!$F:$F,0),MATCH($A$1,'Curriculum 2023-2024'!$K:$K,0)))+15+$A19),IF(IF(_xlfn.IFNA(MATCH($A$1,'Curriculum 2023-2024'!$A:$A,0),0)&gt;0,1,IF(_xlfn.IFNA(MATCH($A$1,'Curriculum 2023-2024'!$F:$F,0),0)&gt;0,2,IF(_xlfn.IFNA(MATCH($A$1,'Curriculum 2023-2024'!$K:$K,0),0)&gt;0,3,0)))=3,INDEX('Curriculum 2023-2024'!$K:$K,_xlfn.IFNA(MATCH($A$1,'Curriculum 2023-2024'!$A:$A,0),_xlfn.IFNA(MATCH($A$1,'Curriculum 2023-2024'!$F:$F,0),MATCH($A$1,'Curriculum 2023-2024'!$K:$K,0)))+15+$A19),"")))</f>
        <v>201500235</v>
      </c>
      <c r="C19"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2023-2024'!$K:$K,0)))+15+$A19),IF(IF(_xlfn.IFNA(MATCH($A$1,'Curriculum 2023-2024'!$A:$A,0),0)&gt;0,1,IF(_xlfn.IFNA(MATCH($A$1,'Curriculum 2023-2024'!$F:$F,0),0)&gt;0,2,IF(_xlfn.IFNA(MATCH($A$1,'Curriculum 2023-2024'!$K:$K,0),0)&gt;0,3,0)))=2,INDEX('Curriculum 2023-2024'!$G:$G,_xlfn.IFNA(MATCH($A$1,'Curriculum 2023-2024'!$A:$A,0),_xlfn.IFNA(MATCH($A$1,'Curriculum 2023-2024'!$F:$F,0),MATCH($A$1,'Curriculum 2023-2024'!$K:$K,0)))+15+$A19),IF(IF(_xlfn.IFNA(MATCH($A$1,'Curriculum 2023-2024'!$A:$A,0),0)&gt;0,1,IF(_xlfn.IFNA(MATCH($A$1,'Curriculum 2023-2024'!$F:$F,0),0)&gt;0,2,IF(_xlfn.IFNA(MATCH($A$1,'Curriculum 2023-2024'!$K:$K,0),0)&gt;0,3,0)))=3,INDEX('Curriculum 2023-2024'!$L:$L,_xlfn.IFNA(MATCH($A$1,'Curriculum 2023-2024'!$A:$A,0),_xlfn.IFNA(MATCH($A$1,'Curriculum 2023-2024'!$F:$F,0),MATCH($A$1,'Curriculum 2023-2024'!$K:$K,0)))+15+$A19),"")))</f>
        <v>Design for Maintenance Operations</v>
      </c>
      <c r="D19">
        <v>5</v>
      </c>
    </row>
    <row r="20" spans="1:4" x14ac:dyDescent="0.25">
      <c r="A20">
        <v>7</v>
      </c>
      <c r="B20">
        <f>IF(IF(_xlfn.IFNA(MATCH($A$1,'Curriculum 2023-2024'!$A:$A,0),0)&gt;0,1,IF(_xlfn.IFNA(MATCH($A$1,'Curriculum 2023-2024'!$F:$F,0),0)&gt;0,2,IF(_xlfn.IFNA(MATCH($A$1,'Curriculum 2023-2024'!$K:$K,0),0)&gt;0,3,0)))=1,INDEX('Curriculum 2023-2024'!$A:$A,_xlfn.IFNA(MATCH($A$1,'Curriculum 2023-2024'!$A:$A,0),_xlfn.IFNA(MATCH($A$1,'Curriculum 2023-2024'!$F:$F,0),MATCH($A$1,'Curriculum 2023-2024'!$K:$K,0)))+15+$A20),IF(IF(_xlfn.IFNA(MATCH($A$1,'Curriculum 2023-2024'!$A:$A,0),0)&gt;0,1,IF(_xlfn.IFNA(MATCH($A$1,'Curriculum 2023-2024'!$F:$F,0),0)&gt;0,2,IF(_xlfn.IFNA(MATCH($A$1,'Curriculum 2023-2024'!$K:$K,0),0)&gt;0,3,0)))=2,INDEX('Curriculum 2023-2024'!$F:$F,_xlfn.IFNA(MATCH($A$1,'Curriculum 2023-2024'!$A:$A,0),_xlfn.IFNA(MATCH($A$1,'Curriculum 2023-2024'!$F:$F,0),MATCH($A$1,'Curriculum 2023-2024'!$K:$K,0)))+15+$A20),IF(IF(_xlfn.IFNA(MATCH($A$1,'Curriculum 2023-2024'!$A:$A,0),0)&gt;0,1,IF(_xlfn.IFNA(MATCH($A$1,'Curriculum 2023-2024'!$F:$F,0),0)&gt;0,2,IF(_xlfn.IFNA(MATCH($A$1,'Curriculum 2023-2024'!$K:$K,0),0)&gt;0,3,0)))=3,INDEX('Curriculum 2023-2024'!$K:$K,_xlfn.IFNA(MATCH($A$1,'Curriculum 2023-2024'!$A:$A,0),_xlfn.IFNA(MATCH($A$1,'Curriculum 2023-2024'!$F:$F,0),MATCH($A$1,'Curriculum 2023-2024'!$K:$K,0)))+15+$A20),"")))</f>
        <v>201700023</v>
      </c>
      <c r="C20"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2023-2024'!$K:$K,0)))+15+$A20),IF(IF(_xlfn.IFNA(MATCH($A$1,'Curriculum 2023-2024'!$A:$A,0),0)&gt;0,1,IF(_xlfn.IFNA(MATCH($A$1,'Curriculum 2023-2024'!$F:$F,0),0)&gt;0,2,IF(_xlfn.IFNA(MATCH($A$1,'Curriculum 2023-2024'!$K:$K,0),0)&gt;0,3,0)))=2,INDEX('Curriculum 2023-2024'!$G:$G,_xlfn.IFNA(MATCH($A$1,'Curriculum 2023-2024'!$A:$A,0),_xlfn.IFNA(MATCH($A$1,'Curriculum 2023-2024'!$F:$F,0),MATCH($A$1,'Curriculum 2023-2024'!$K:$K,0)))+15+$A20),IF(IF(_xlfn.IFNA(MATCH($A$1,'Curriculum 2023-2024'!$A:$A,0),0)&gt;0,1,IF(_xlfn.IFNA(MATCH($A$1,'Curriculum 2023-2024'!$F:$F,0),0)&gt;0,2,IF(_xlfn.IFNA(MATCH($A$1,'Curriculum 2023-2024'!$K:$K,0),0)&gt;0,3,0)))=3,INDEX('Curriculum 2023-2024'!$L:$L,_xlfn.IFNA(MATCH($A$1,'Curriculum 2023-2024'!$A:$A,0),_xlfn.IFNA(MATCH($A$1,'Curriculum 2023-2024'!$F:$F,0),MATCH($A$1,'Curriculum 2023-2024'!$K:$K,0)))+15+$A20),"")))</f>
        <v>Energy from Biomass</v>
      </c>
      <c r="D20">
        <v>5</v>
      </c>
    </row>
    <row r="21" spans="1:4" x14ac:dyDescent="0.25">
      <c r="A21">
        <v>8</v>
      </c>
      <c r="B21">
        <f>IF(IF(_xlfn.IFNA(MATCH($A$1,'Curriculum 2023-2024'!$A:$A,0),0)&gt;0,1,IF(_xlfn.IFNA(MATCH($A$1,'Curriculum 2023-2024'!$F:$F,0),0)&gt;0,2,IF(_xlfn.IFNA(MATCH($A$1,'Curriculum 2023-2024'!$K:$K,0),0)&gt;0,3,0)))=1,INDEX('Curriculum 2023-2024'!$A:$A,_xlfn.IFNA(MATCH($A$1,'Curriculum 2023-2024'!$A:$A,0),_xlfn.IFNA(MATCH($A$1,'Curriculum 2023-2024'!$F:$F,0),MATCH($A$1,'Curriculum 2023-2024'!$K:$K,0)))+15+$A21),IF(IF(_xlfn.IFNA(MATCH($A$1,'Curriculum 2023-2024'!$A:$A,0),0)&gt;0,1,IF(_xlfn.IFNA(MATCH($A$1,'Curriculum 2023-2024'!$F:$F,0),0)&gt;0,2,IF(_xlfn.IFNA(MATCH($A$1,'Curriculum 2023-2024'!$K:$K,0),0)&gt;0,3,0)))=2,INDEX('Curriculum 2023-2024'!$F:$F,_xlfn.IFNA(MATCH($A$1,'Curriculum 2023-2024'!$A:$A,0),_xlfn.IFNA(MATCH($A$1,'Curriculum 2023-2024'!$F:$F,0),MATCH($A$1,'Curriculum 2023-2024'!$K:$K,0)))+15+$A21),IF(IF(_xlfn.IFNA(MATCH($A$1,'Curriculum 2023-2024'!$A:$A,0),0)&gt;0,1,IF(_xlfn.IFNA(MATCH($A$1,'Curriculum 2023-2024'!$F:$F,0),0)&gt;0,2,IF(_xlfn.IFNA(MATCH($A$1,'Curriculum 2023-2024'!$K:$K,0),0)&gt;0,3,0)))=3,INDEX('Curriculum 2023-2024'!$K:$K,_xlfn.IFNA(MATCH($A$1,'Curriculum 2023-2024'!$A:$A,0),_xlfn.IFNA(MATCH($A$1,'Curriculum 2023-2024'!$F:$F,0),MATCH($A$1,'Curriculum 2023-2024'!$K:$K,0)))+15+$A21),"")))</f>
        <v>201600252</v>
      </c>
      <c r="C21"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2023-2024'!$K:$K,0)))+15+$A21),IF(IF(_xlfn.IFNA(MATCH($A$1,'Curriculum 2023-2024'!$A:$A,0),0)&gt;0,1,IF(_xlfn.IFNA(MATCH($A$1,'Curriculum 2023-2024'!$F:$F,0),0)&gt;0,2,IF(_xlfn.IFNA(MATCH($A$1,'Curriculum 2023-2024'!$K:$K,0),0)&gt;0,3,0)))=2,INDEX('Curriculum 2023-2024'!$G:$G,_xlfn.IFNA(MATCH($A$1,'Curriculum 2023-2024'!$A:$A,0),_xlfn.IFNA(MATCH($A$1,'Curriculum 2023-2024'!$F:$F,0),MATCH($A$1,'Curriculum 2023-2024'!$K:$K,0)))+15+$A21),IF(IF(_xlfn.IFNA(MATCH($A$1,'Curriculum 2023-2024'!$A:$A,0),0)&gt;0,1,IF(_xlfn.IFNA(MATCH($A$1,'Curriculum 2023-2024'!$F:$F,0),0)&gt;0,2,IF(_xlfn.IFNA(MATCH($A$1,'Curriculum 2023-2024'!$K:$K,0),0)&gt;0,3,0)))=3,INDEX('Curriculum 2023-2024'!$L:$L,_xlfn.IFNA(MATCH($A$1,'Curriculum 2023-2024'!$A:$A,0),_xlfn.IFNA(MATCH($A$1,'Curriculum 2023-2024'!$F:$F,0),MATCH($A$1,'Curriculum 2023-2024'!$K:$K,0)))+15+$A21),"")))</f>
        <v>Energy Storage</v>
      </c>
      <c r="D21">
        <v>5</v>
      </c>
    </row>
    <row r="22" spans="1:4" x14ac:dyDescent="0.25">
      <c r="A22">
        <v>9</v>
      </c>
      <c r="B22">
        <f>IF(IF(_xlfn.IFNA(MATCH($A$1,'Curriculum 2023-2024'!$A:$A,0),0)&gt;0,1,IF(_xlfn.IFNA(MATCH($A$1,'Curriculum 2023-2024'!$F:$F,0),0)&gt;0,2,IF(_xlfn.IFNA(MATCH($A$1,'Curriculum 2023-2024'!$K:$K,0),0)&gt;0,3,0)))=1,INDEX('Curriculum 2023-2024'!$A:$A,_xlfn.IFNA(MATCH($A$1,'Curriculum 2023-2024'!$A:$A,0),_xlfn.IFNA(MATCH($A$1,'Curriculum 2023-2024'!$F:$F,0),MATCH($A$1,'Curriculum 2023-2024'!$K:$K,0)))+15+$A22),IF(IF(_xlfn.IFNA(MATCH($A$1,'Curriculum 2023-2024'!$A:$A,0),0)&gt;0,1,IF(_xlfn.IFNA(MATCH($A$1,'Curriculum 2023-2024'!$F:$F,0),0)&gt;0,2,IF(_xlfn.IFNA(MATCH($A$1,'Curriculum 2023-2024'!$K:$K,0),0)&gt;0,3,0)))=2,INDEX('Curriculum 2023-2024'!$F:$F,_xlfn.IFNA(MATCH($A$1,'Curriculum 2023-2024'!$A:$A,0),_xlfn.IFNA(MATCH($A$1,'Curriculum 2023-2024'!$F:$F,0),MATCH($A$1,'Curriculum 2023-2024'!$K:$K,0)))+15+$A22),IF(IF(_xlfn.IFNA(MATCH($A$1,'Curriculum 2023-2024'!$A:$A,0),0)&gt;0,1,IF(_xlfn.IFNA(MATCH($A$1,'Curriculum 2023-2024'!$F:$F,0),0)&gt;0,2,IF(_xlfn.IFNA(MATCH($A$1,'Curriculum 2023-2024'!$K:$K,0),0)&gt;0,3,0)))=3,INDEX('Curriculum 2023-2024'!$K:$K,_xlfn.IFNA(MATCH($A$1,'Curriculum 2023-2024'!$A:$A,0),_xlfn.IFNA(MATCH($A$1,'Curriculum 2023-2024'!$F:$F,0),MATCH($A$1,'Curriculum 2023-2024'!$K:$K,0)))+15+$A22),"")))</f>
        <v>191157750</v>
      </c>
      <c r="C22"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2023-2024'!$K:$K,0)))+15+$A22),IF(IF(_xlfn.IFNA(MATCH($A$1,'Curriculum 2023-2024'!$A:$A,0),0)&gt;0,1,IF(_xlfn.IFNA(MATCH($A$1,'Curriculum 2023-2024'!$F:$F,0),0)&gt;0,2,IF(_xlfn.IFNA(MATCH($A$1,'Curriculum 2023-2024'!$K:$K,0),0)&gt;0,3,0)))=2,INDEX('Curriculum 2023-2024'!$G:$G,_xlfn.IFNA(MATCH($A$1,'Curriculum 2023-2024'!$A:$A,0),_xlfn.IFNA(MATCH($A$1,'Curriculum 2023-2024'!$F:$F,0),MATCH($A$1,'Curriculum 2023-2024'!$K:$K,0)))+15+$A22),IF(IF(_xlfn.IFNA(MATCH($A$1,'Curriculum 2023-2024'!$A:$A,0),0)&gt;0,1,IF(_xlfn.IFNA(MATCH($A$1,'Curriculum 2023-2024'!$F:$F,0),0)&gt;0,2,IF(_xlfn.IFNA(MATCH($A$1,'Curriculum 2023-2024'!$K:$K,0),0)&gt;0,3,0)))=3,INDEX('Curriculum 2023-2024'!$L:$L,_xlfn.IFNA(MATCH($A$1,'Curriculum 2023-2024'!$A:$A,0),_xlfn.IFNA(MATCH($A$1,'Curriculum 2023-2024'!$F:$F,0),MATCH($A$1,'Curriculum 2023-2024'!$K:$K,0)))+15+$A22),"")))</f>
        <v>Engineering Acoustics</v>
      </c>
      <c r="D22">
        <v>5</v>
      </c>
    </row>
    <row r="23" spans="1:4" x14ac:dyDescent="0.25">
      <c r="A23">
        <v>10</v>
      </c>
      <c r="B23">
        <f>IF(IF(_xlfn.IFNA(MATCH($A$1,'Curriculum 2023-2024'!$A:$A,0),0)&gt;0,1,IF(_xlfn.IFNA(MATCH($A$1,'Curriculum 2023-2024'!$F:$F,0),0)&gt;0,2,IF(_xlfn.IFNA(MATCH($A$1,'Curriculum 2023-2024'!$K:$K,0),0)&gt;0,3,0)))=1,INDEX('Curriculum 2023-2024'!$A:$A,_xlfn.IFNA(MATCH($A$1,'Curriculum 2023-2024'!$A:$A,0),_xlfn.IFNA(MATCH($A$1,'Curriculum 2023-2024'!$F:$F,0),MATCH($A$1,'Curriculum 2023-2024'!$K:$K,0)))+15+$A23),IF(IF(_xlfn.IFNA(MATCH($A$1,'Curriculum 2023-2024'!$A:$A,0),0)&gt;0,1,IF(_xlfn.IFNA(MATCH($A$1,'Curriculum 2023-2024'!$F:$F,0),0)&gt;0,2,IF(_xlfn.IFNA(MATCH($A$1,'Curriculum 2023-2024'!$K:$K,0),0)&gt;0,3,0)))=2,INDEX('Curriculum 2023-2024'!$F:$F,_xlfn.IFNA(MATCH($A$1,'Curriculum 2023-2024'!$A:$A,0),_xlfn.IFNA(MATCH($A$1,'Curriculum 2023-2024'!$F:$F,0),MATCH($A$1,'Curriculum 2023-2024'!$K:$K,0)))+15+$A23),IF(IF(_xlfn.IFNA(MATCH($A$1,'Curriculum 2023-2024'!$A:$A,0),0)&gt;0,1,IF(_xlfn.IFNA(MATCH($A$1,'Curriculum 2023-2024'!$F:$F,0),0)&gt;0,2,IF(_xlfn.IFNA(MATCH($A$1,'Curriculum 2023-2024'!$K:$K,0),0)&gt;0,3,0)))=3,INDEX('Curriculum 2023-2024'!$K:$K,_xlfn.IFNA(MATCH($A$1,'Curriculum 2023-2024'!$A:$A,0),_xlfn.IFNA(MATCH($A$1,'Curriculum 2023-2024'!$F:$F,0),MATCH($A$1,'Curriculum 2023-2024'!$K:$K,0)))+15+$A23),"")))</f>
        <v>202000245</v>
      </c>
      <c r="C23"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2023-2024'!$K:$K,0)))+15+$A23),IF(IF(_xlfn.IFNA(MATCH($A$1,'Curriculum 2023-2024'!$A:$A,0),0)&gt;0,1,IF(_xlfn.IFNA(MATCH($A$1,'Curriculum 2023-2024'!$F:$F,0),0)&gt;0,2,IF(_xlfn.IFNA(MATCH($A$1,'Curriculum 2023-2024'!$K:$K,0),0)&gt;0,3,0)))=2,INDEX('Curriculum 2023-2024'!$G:$G,_xlfn.IFNA(MATCH($A$1,'Curriculum 2023-2024'!$A:$A,0),_xlfn.IFNA(MATCH($A$1,'Curriculum 2023-2024'!$F:$F,0),MATCH($A$1,'Curriculum 2023-2024'!$K:$K,0)))+15+$A23),IF(IF(_xlfn.IFNA(MATCH($A$1,'Curriculum 2023-2024'!$A:$A,0),0)&gt;0,1,IF(_xlfn.IFNA(MATCH($A$1,'Curriculum 2023-2024'!$F:$F,0),0)&gt;0,2,IF(_xlfn.IFNA(MATCH($A$1,'Curriculum 2023-2024'!$K:$K,0),0)&gt;0,3,0)))=3,INDEX('Curriculum 2023-2024'!$L:$L,_xlfn.IFNA(MATCH($A$1,'Curriculum 2023-2024'!$A:$A,0),_xlfn.IFNA(MATCH($A$1,'Curriculum 2023-2024'!$F:$F,0),MATCH($A$1,'Curriculum 2023-2024'!$K:$K,0)))+15+$A23),"")))</f>
        <v>Experimental methods in Fluid and Thermal Engineering</v>
      </c>
      <c r="D23">
        <v>5</v>
      </c>
    </row>
    <row r="24" spans="1:4" x14ac:dyDescent="0.25">
      <c r="A24">
        <v>11</v>
      </c>
      <c r="B24">
        <f>IF(IF(_xlfn.IFNA(MATCH($A$1,'Curriculum 2023-2024'!$A:$A,0),0)&gt;0,1,IF(_xlfn.IFNA(MATCH($A$1,'Curriculum 2023-2024'!$F:$F,0),0)&gt;0,2,IF(_xlfn.IFNA(MATCH($A$1,'Curriculum 2023-2024'!$K:$K,0),0)&gt;0,3,0)))=1,INDEX('Curriculum 2023-2024'!$A:$A,_xlfn.IFNA(MATCH($A$1,'Curriculum 2023-2024'!$A:$A,0),_xlfn.IFNA(MATCH($A$1,'Curriculum 2023-2024'!$F:$F,0),MATCH($A$1,'Curriculum 2023-2024'!$K:$K,0)))+15+$A24),IF(IF(_xlfn.IFNA(MATCH($A$1,'Curriculum 2023-2024'!$A:$A,0),0)&gt;0,1,IF(_xlfn.IFNA(MATCH($A$1,'Curriculum 2023-2024'!$F:$F,0),0)&gt;0,2,IF(_xlfn.IFNA(MATCH($A$1,'Curriculum 2023-2024'!$K:$K,0),0)&gt;0,3,0)))=2,INDEX('Curriculum 2023-2024'!$F:$F,_xlfn.IFNA(MATCH($A$1,'Curriculum 2023-2024'!$A:$A,0),_xlfn.IFNA(MATCH($A$1,'Curriculum 2023-2024'!$F:$F,0),MATCH($A$1,'Curriculum 2023-2024'!$K:$K,0)))+15+$A24),IF(IF(_xlfn.IFNA(MATCH($A$1,'Curriculum 2023-2024'!$A:$A,0),0)&gt;0,1,IF(_xlfn.IFNA(MATCH($A$1,'Curriculum 2023-2024'!$F:$F,0),0)&gt;0,2,IF(_xlfn.IFNA(MATCH($A$1,'Curriculum 2023-2024'!$K:$K,0),0)&gt;0,3,0)))=3,INDEX('Curriculum 2023-2024'!$K:$K,_xlfn.IFNA(MATCH($A$1,'Curriculum 2023-2024'!$A:$A,0),_xlfn.IFNA(MATCH($A$1,'Curriculum 2023-2024'!$F:$F,0),MATCH($A$1,'Curriculum 2023-2024'!$K:$K,0)))+15+$A24),"")))</f>
        <v>191154340</v>
      </c>
      <c r="C2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2023-2024'!$K:$K,0)))+15+$A24),IF(IF(_xlfn.IFNA(MATCH($A$1,'Curriculum 2023-2024'!$A:$A,0),0)&gt;0,1,IF(_xlfn.IFNA(MATCH($A$1,'Curriculum 2023-2024'!$F:$F,0),0)&gt;0,2,IF(_xlfn.IFNA(MATCH($A$1,'Curriculum 2023-2024'!$K:$K,0),0)&gt;0,3,0)))=2,INDEX('Curriculum 2023-2024'!$G:$G,_xlfn.IFNA(MATCH($A$1,'Curriculum 2023-2024'!$A:$A,0),_xlfn.IFNA(MATCH($A$1,'Curriculum 2023-2024'!$F:$F,0),MATCH($A$1,'Curriculum 2023-2024'!$K:$K,0)))+15+$A24),IF(IF(_xlfn.IFNA(MATCH($A$1,'Curriculum 2023-2024'!$A:$A,0),0)&gt;0,1,IF(_xlfn.IFNA(MATCH($A$1,'Curriculum 2023-2024'!$F:$F,0),0)&gt;0,2,IF(_xlfn.IFNA(MATCH($A$1,'Curriculum 2023-2024'!$K:$K,0),0)&gt;0,3,0)))=3,INDEX('Curriculum 2023-2024'!$L:$L,_xlfn.IFNA(MATCH($A$1,'Curriculum 2023-2024'!$A:$A,0),_xlfn.IFNA(MATCH($A$1,'Curriculum 2023-2024'!$F:$F,0),MATCH($A$1,'Curriculum 2023-2024'!$K:$K,0)))+15+$A24),"")))</f>
        <v>Gasdynamics</v>
      </c>
      <c r="D24">
        <v>5</v>
      </c>
    </row>
    <row r="25" spans="1:4" x14ac:dyDescent="0.25">
      <c r="A25">
        <v>12</v>
      </c>
      <c r="B25">
        <f>IF(IF(_xlfn.IFNA(MATCH($A$1,'Curriculum 2023-2024'!$A:$A,0),0)&gt;0,1,IF(_xlfn.IFNA(MATCH($A$1,'Curriculum 2023-2024'!$F:$F,0),0)&gt;0,2,IF(_xlfn.IFNA(MATCH($A$1,'Curriculum 2023-2024'!$K:$K,0),0)&gt;0,3,0)))=1,INDEX('Curriculum 2023-2024'!$A:$A,_xlfn.IFNA(MATCH($A$1,'Curriculum 2023-2024'!$A:$A,0),_xlfn.IFNA(MATCH($A$1,'Curriculum 2023-2024'!$F:$F,0),MATCH($A$1,'Curriculum 2023-2024'!$K:$K,0)))+15+$A25),IF(IF(_xlfn.IFNA(MATCH($A$1,'Curriculum 2023-2024'!$A:$A,0),0)&gt;0,1,IF(_xlfn.IFNA(MATCH($A$1,'Curriculum 2023-2024'!$F:$F,0),0)&gt;0,2,IF(_xlfn.IFNA(MATCH($A$1,'Curriculum 2023-2024'!$K:$K,0),0)&gt;0,3,0)))=2,INDEX('Curriculum 2023-2024'!$F:$F,_xlfn.IFNA(MATCH($A$1,'Curriculum 2023-2024'!$A:$A,0),_xlfn.IFNA(MATCH($A$1,'Curriculum 2023-2024'!$F:$F,0),MATCH($A$1,'Curriculum 2023-2024'!$K:$K,0)))+15+$A25),IF(IF(_xlfn.IFNA(MATCH($A$1,'Curriculum 2023-2024'!$A:$A,0),0)&gt;0,1,IF(_xlfn.IFNA(MATCH($A$1,'Curriculum 2023-2024'!$F:$F,0),0)&gt;0,2,IF(_xlfn.IFNA(MATCH($A$1,'Curriculum 2023-2024'!$K:$K,0),0)&gt;0,3,0)))=3,INDEX('Curriculum 2023-2024'!$K:$K,_xlfn.IFNA(MATCH($A$1,'Curriculum 2023-2024'!$A:$A,0),_xlfn.IFNA(MATCH($A$1,'Curriculum 2023-2024'!$F:$F,0),MATCH($A$1,'Curriculum 2023-2024'!$K:$K,0)))+15+$A25),"")))</f>
        <v>201400194</v>
      </c>
      <c r="C2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2023-2024'!$K:$K,0)))+15+$A25),IF(IF(_xlfn.IFNA(MATCH($A$1,'Curriculum 2023-2024'!$A:$A,0),0)&gt;0,1,IF(_xlfn.IFNA(MATCH($A$1,'Curriculum 2023-2024'!$F:$F,0),0)&gt;0,2,IF(_xlfn.IFNA(MATCH($A$1,'Curriculum 2023-2024'!$K:$K,0),0)&gt;0,3,0)))=2,INDEX('Curriculum 2023-2024'!$G:$G,_xlfn.IFNA(MATCH($A$1,'Curriculum 2023-2024'!$A:$A,0),_xlfn.IFNA(MATCH($A$1,'Curriculum 2023-2024'!$F:$F,0),MATCH($A$1,'Curriculum 2023-2024'!$K:$K,0)))+15+$A25),IF(IF(_xlfn.IFNA(MATCH($A$1,'Curriculum 2023-2024'!$A:$A,0),0)&gt;0,1,IF(_xlfn.IFNA(MATCH($A$1,'Curriculum 2023-2024'!$F:$F,0),0)&gt;0,2,IF(_xlfn.IFNA(MATCH($A$1,'Curriculum 2023-2024'!$K:$K,0),0)&gt;0,3,0)))=3,INDEX('Curriculum 2023-2024'!$L:$L,_xlfn.IFNA(MATCH($A$1,'Curriculum 2023-2024'!$A:$A,0),_xlfn.IFNA(MATCH($A$1,'Curriculum 2023-2024'!$F:$F,0),MATCH($A$1,'Curriculum 2023-2024'!$K:$K,0)))+15+$A25),"")))</f>
        <v>Granular Matter</v>
      </c>
      <c r="D25">
        <v>5</v>
      </c>
    </row>
    <row r="26" spans="1:4" x14ac:dyDescent="0.25">
      <c r="A26">
        <v>13</v>
      </c>
      <c r="B26">
        <f>IF(IF(_xlfn.IFNA(MATCH($A$1,'Curriculum 2023-2024'!$A:$A,0),0)&gt;0,1,IF(_xlfn.IFNA(MATCH($A$1,'Curriculum 2023-2024'!$F:$F,0),0)&gt;0,2,IF(_xlfn.IFNA(MATCH($A$1,'Curriculum 2023-2024'!$K:$K,0),0)&gt;0,3,0)))=1,INDEX('Curriculum 2023-2024'!$A:$A,_xlfn.IFNA(MATCH($A$1,'Curriculum 2023-2024'!$A:$A,0),_xlfn.IFNA(MATCH($A$1,'Curriculum 2023-2024'!$F:$F,0),MATCH($A$1,'Curriculum 2023-2024'!$K:$K,0)))+15+$A26),IF(IF(_xlfn.IFNA(MATCH($A$1,'Curriculum 2023-2024'!$A:$A,0),0)&gt;0,1,IF(_xlfn.IFNA(MATCH($A$1,'Curriculum 2023-2024'!$F:$F,0),0)&gt;0,2,IF(_xlfn.IFNA(MATCH($A$1,'Curriculum 2023-2024'!$K:$K,0),0)&gt;0,3,0)))=2,INDEX('Curriculum 2023-2024'!$F:$F,_xlfn.IFNA(MATCH($A$1,'Curriculum 2023-2024'!$A:$A,0),_xlfn.IFNA(MATCH($A$1,'Curriculum 2023-2024'!$F:$F,0),MATCH($A$1,'Curriculum 2023-2024'!$K:$K,0)))+15+$A26),IF(IF(_xlfn.IFNA(MATCH($A$1,'Curriculum 2023-2024'!$A:$A,0),0)&gt;0,1,IF(_xlfn.IFNA(MATCH($A$1,'Curriculum 2023-2024'!$F:$F,0),0)&gt;0,2,IF(_xlfn.IFNA(MATCH($A$1,'Curriculum 2023-2024'!$K:$K,0),0)&gt;0,3,0)))=3,INDEX('Curriculum 2023-2024'!$K:$K,_xlfn.IFNA(MATCH($A$1,'Curriculum 2023-2024'!$A:$A,0),_xlfn.IFNA(MATCH($A$1,'Curriculum 2023-2024'!$F:$F,0),MATCH($A$1,'Curriculum 2023-2024'!$K:$K,0)))+15+$A26),"")))</f>
        <v>201400037</v>
      </c>
      <c r="C2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2023-2024'!$K:$K,0)))+15+$A26),IF(IF(_xlfn.IFNA(MATCH($A$1,'Curriculum 2023-2024'!$A:$A,0),0)&gt;0,1,IF(_xlfn.IFNA(MATCH($A$1,'Curriculum 2023-2024'!$F:$F,0),0)&gt;0,2,IF(_xlfn.IFNA(MATCH($A$1,'Curriculum 2023-2024'!$K:$K,0),0)&gt;0,3,0)))=2,INDEX('Curriculum 2023-2024'!$G:$G,_xlfn.IFNA(MATCH($A$1,'Curriculum 2023-2024'!$A:$A,0),_xlfn.IFNA(MATCH($A$1,'Curriculum 2023-2024'!$F:$F,0),MATCH($A$1,'Curriculum 2023-2024'!$K:$K,0)))+15+$A26),IF(IF(_xlfn.IFNA(MATCH($A$1,'Curriculum 2023-2024'!$A:$A,0),0)&gt;0,1,IF(_xlfn.IFNA(MATCH($A$1,'Curriculum 2023-2024'!$F:$F,0),0)&gt;0,2,IF(_xlfn.IFNA(MATCH($A$1,'Curriculum 2023-2024'!$K:$K,0),0)&gt;0,3,0)))=3,INDEX('Curriculum 2023-2024'!$L:$L,_xlfn.IFNA(MATCH($A$1,'Curriculum 2023-2024'!$A:$A,0),_xlfn.IFNA(MATCH($A$1,'Curriculum 2023-2024'!$F:$F,0),MATCH($A$1,'Curriculum 2023-2024'!$K:$K,0)))+15+$A26),"")))</f>
        <v>Linear Solid Mechanics</v>
      </c>
      <c r="D26">
        <v>5</v>
      </c>
    </row>
    <row r="27" spans="1:4" x14ac:dyDescent="0.25">
      <c r="A27">
        <v>14</v>
      </c>
      <c r="B27">
        <f>IF(IF(_xlfn.IFNA(MATCH($A$1,'Curriculum 2023-2024'!$A:$A,0),0)&gt;0,1,IF(_xlfn.IFNA(MATCH($A$1,'Curriculum 2023-2024'!$F:$F,0),0)&gt;0,2,IF(_xlfn.IFNA(MATCH($A$1,'Curriculum 2023-2024'!$K:$K,0),0)&gt;0,3,0)))=1,INDEX('Curriculum 2023-2024'!$A:$A,_xlfn.IFNA(MATCH($A$1,'Curriculum 2023-2024'!$A:$A,0),_xlfn.IFNA(MATCH($A$1,'Curriculum 2023-2024'!$F:$F,0),MATCH($A$1,'Curriculum 2023-2024'!$K:$K,0)))+15+$A27),IF(IF(_xlfn.IFNA(MATCH($A$1,'Curriculum 2023-2024'!$A:$A,0),0)&gt;0,1,IF(_xlfn.IFNA(MATCH($A$1,'Curriculum 2023-2024'!$F:$F,0),0)&gt;0,2,IF(_xlfn.IFNA(MATCH($A$1,'Curriculum 2023-2024'!$K:$K,0),0)&gt;0,3,0)))=2,INDEX('Curriculum 2023-2024'!$F:$F,_xlfn.IFNA(MATCH($A$1,'Curriculum 2023-2024'!$A:$A,0),_xlfn.IFNA(MATCH($A$1,'Curriculum 2023-2024'!$F:$F,0),MATCH($A$1,'Curriculum 2023-2024'!$K:$K,0)))+15+$A27),IF(IF(_xlfn.IFNA(MATCH($A$1,'Curriculum 2023-2024'!$A:$A,0),0)&gt;0,1,IF(_xlfn.IFNA(MATCH($A$1,'Curriculum 2023-2024'!$F:$F,0),0)&gt;0,2,IF(_xlfn.IFNA(MATCH($A$1,'Curriculum 2023-2024'!$K:$K,0),0)&gt;0,3,0)))=3,INDEX('Curriculum 2023-2024'!$K:$K,_xlfn.IFNA(MATCH($A$1,'Curriculum 2023-2024'!$A:$A,0),_xlfn.IFNA(MATCH($A$1,'Curriculum 2023-2024'!$F:$F,0),MATCH($A$1,'Curriculum 2023-2024'!$K:$K,0)))+15+$A27),"")))</f>
        <v>201300155</v>
      </c>
      <c r="C27"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2023-2024'!$K:$K,0)))+15+$A27),IF(IF(_xlfn.IFNA(MATCH($A$1,'Curriculum 2023-2024'!$A:$A,0),0)&gt;0,1,IF(_xlfn.IFNA(MATCH($A$1,'Curriculum 2023-2024'!$F:$F,0),0)&gt;0,2,IF(_xlfn.IFNA(MATCH($A$1,'Curriculum 2023-2024'!$K:$K,0),0)&gt;0,3,0)))=2,INDEX('Curriculum 2023-2024'!$G:$G,_xlfn.IFNA(MATCH($A$1,'Curriculum 2023-2024'!$A:$A,0),_xlfn.IFNA(MATCH($A$1,'Curriculum 2023-2024'!$F:$F,0),MATCH($A$1,'Curriculum 2023-2024'!$K:$K,0)))+15+$A27),IF(IF(_xlfn.IFNA(MATCH($A$1,'Curriculum 2023-2024'!$A:$A,0),0)&gt;0,1,IF(_xlfn.IFNA(MATCH($A$1,'Curriculum 2023-2024'!$F:$F,0),0)&gt;0,2,IF(_xlfn.IFNA(MATCH($A$1,'Curriculum 2023-2024'!$K:$K,0),0)&gt;0,3,0)))=3,INDEX('Curriculum 2023-2024'!$L:$L,_xlfn.IFNA(MATCH($A$1,'Curriculum 2023-2024'!$A:$A,0),_xlfn.IFNA(MATCH($A$1,'Curriculum 2023-2024'!$F:$F,0),MATCH($A$1,'Curriculum 2023-2024'!$K:$K,0)))+15+$A27),"")))</f>
        <v>Process Equipment Design</v>
      </c>
      <c r="D27">
        <v>5</v>
      </c>
    </row>
    <row r="28" spans="1:4" x14ac:dyDescent="0.25">
      <c r="A28">
        <v>15</v>
      </c>
      <c r="B28">
        <f>IF(IF(_xlfn.IFNA(MATCH($A$1,'Curriculum 2023-2024'!$A:$A,0),0)&gt;0,1,IF(_xlfn.IFNA(MATCH($A$1,'Curriculum 2023-2024'!$F:$F,0),0)&gt;0,2,IF(_xlfn.IFNA(MATCH($A$1,'Curriculum 2023-2024'!$K:$K,0),0)&gt;0,3,0)))=1,INDEX('Curriculum 2023-2024'!$A:$A,_xlfn.IFNA(MATCH($A$1,'Curriculum 2023-2024'!$A:$A,0),_xlfn.IFNA(MATCH($A$1,'Curriculum 2023-2024'!$F:$F,0),MATCH($A$1,'Curriculum 2023-2024'!$K:$K,0)))+15+$A28),IF(IF(_xlfn.IFNA(MATCH($A$1,'Curriculum 2023-2024'!$A:$A,0),0)&gt;0,1,IF(_xlfn.IFNA(MATCH($A$1,'Curriculum 2023-2024'!$F:$F,0),0)&gt;0,2,IF(_xlfn.IFNA(MATCH($A$1,'Curriculum 2023-2024'!$K:$K,0),0)&gt;0,3,0)))=2,INDEX('Curriculum 2023-2024'!$F:$F,_xlfn.IFNA(MATCH($A$1,'Curriculum 2023-2024'!$A:$A,0),_xlfn.IFNA(MATCH($A$1,'Curriculum 2023-2024'!$F:$F,0),MATCH($A$1,'Curriculum 2023-2024'!$K:$K,0)))+15+$A28),IF(IF(_xlfn.IFNA(MATCH($A$1,'Curriculum 2023-2024'!$A:$A,0),0)&gt;0,1,IF(_xlfn.IFNA(MATCH($A$1,'Curriculum 2023-2024'!$F:$F,0),0)&gt;0,2,IF(_xlfn.IFNA(MATCH($A$1,'Curriculum 2023-2024'!$K:$K,0),0)&gt;0,3,0)))=3,INDEX('Curriculum 2023-2024'!$K:$K,_xlfn.IFNA(MATCH($A$1,'Curriculum 2023-2024'!$A:$A,0),_xlfn.IFNA(MATCH($A$1,'Curriculum 2023-2024'!$F:$F,0),MATCH($A$1,'Curriculum 2023-2024'!$K:$K,0)))+15+$A28),"")))</f>
        <v>191158510</v>
      </c>
      <c r="C28"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2023-2024'!$K:$K,0)))+15+$A28),IF(IF(_xlfn.IFNA(MATCH($A$1,'Curriculum 2023-2024'!$A:$A,0),0)&gt;0,1,IF(_xlfn.IFNA(MATCH($A$1,'Curriculum 2023-2024'!$F:$F,0),0)&gt;0,2,IF(_xlfn.IFNA(MATCH($A$1,'Curriculum 2023-2024'!$K:$K,0),0)&gt;0,3,0)))=2,INDEX('Curriculum 2023-2024'!$G:$G,_xlfn.IFNA(MATCH($A$1,'Curriculum 2023-2024'!$A:$A,0),_xlfn.IFNA(MATCH($A$1,'Curriculum 2023-2024'!$F:$F,0),MATCH($A$1,'Curriculum 2023-2024'!$K:$K,0)))+15+$A28),IF(IF(_xlfn.IFNA(MATCH($A$1,'Curriculum 2023-2024'!$A:$A,0),0)&gt;0,1,IF(_xlfn.IFNA(MATCH($A$1,'Curriculum 2023-2024'!$F:$F,0),0)&gt;0,2,IF(_xlfn.IFNA(MATCH($A$1,'Curriculum 2023-2024'!$K:$K,0),0)&gt;0,3,0)))=3,INDEX('Curriculum 2023-2024'!$L:$L,_xlfn.IFNA(MATCH($A$1,'Curriculum 2023-2024'!$A:$A,0),_xlfn.IFNA(MATCH($A$1,'Curriculum 2023-2024'!$F:$F,0),MATCH($A$1,'Curriculum 2023-2024'!$K:$K,0)))+15+$A28),"")))</f>
        <v>Programming in Engineering</v>
      </c>
      <c r="D28">
        <v>5</v>
      </c>
    </row>
    <row r="29" spans="1:4" x14ac:dyDescent="0.25">
      <c r="A29">
        <v>16</v>
      </c>
      <c r="B29">
        <f>IF(IF(_xlfn.IFNA(MATCH($A$1,'Curriculum 2023-2024'!$A:$A,0),0)&gt;0,1,IF(_xlfn.IFNA(MATCH($A$1,'Curriculum 2023-2024'!$F:$F,0),0)&gt;0,2,IF(_xlfn.IFNA(MATCH($A$1,'Curriculum 2023-2024'!$K:$K,0),0)&gt;0,3,0)))=1,INDEX('Curriculum 2023-2024'!$A:$A,_xlfn.IFNA(MATCH($A$1,'Curriculum 2023-2024'!$A:$A,0),_xlfn.IFNA(MATCH($A$1,'Curriculum 2023-2024'!$F:$F,0),MATCH($A$1,'Curriculum 2023-2024'!$K:$K,0)))+15+$A29),IF(IF(_xlfn.IFNA(MATCH($A$1,'Curriculum 2023-2024'!$A:$A,0),0)&gt;0,1,IF(_xlfn.IFNA(MATCH($A$1,'Curriculum 2023-2024'!$F:$F,0),0)&gt;0,2,IF(_xlfn.IFNA(MATCH($A$1,'Curriculum 2023-2024'!$K:$K,0),0)&gt;0,3,0)))=2,INDEX('Curriculum 2023-2024'!$F:$F,_xlfn.IFNA(MATCH($A$1,'Curriculum 2023-2024'!$A:$A,0),_xlfn.IFNA(MATCH($A$1,'Curriculum 2023-2024'!$F:$F,0),MATCH($A$1,'Curriculum 2023-2024'!$K:$K,0)))+15+$A29),IF(IF(_xlfn.IFNA(MATCH($A$1,'Curriculum 2023-2024'!$A:$A,0),0)&gt;0,1,IF(_xlfn.IFNA(MATCH($A$1,'Curriculum 2023-2024'!$F:$F,0),0)&gt;0,2,IF(_xlfn.IFNA(MATCH($A$1,'Curriculum 2023-2024'!$K:$K,0),0)&gt;0,3,0)))=3,INDEX('Curriculum 2023-2024'!$K:$K,_xlfn.IFNA(MATCH($A$1,'Curriculum 2023-2024'!$A:$A,0),_xlfn.IFNA(MATCH($A$1,'Curriculum 2023-2024'!$F:$F,0),MATCH($A$1,'Curriculum 2023-2024'!$K:$K,0)))+15+$A29),"")))</f>
        <v>201700042</v>
      </c>
      <c r="C29"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2023-2024'!$K:$K,0)))+15+$A29),IF(IF(_xlfn.IFNA(MATCH($A$1,'Curriculum 2023-2024'!$A:$A,0),0)&gt;0,1,IF(_xlfn.IFNA(MATCH($A$1,'Curriculum 2023-2024'!$F:$F,0),0)&gt;0,2,IF(_xlfn.IFNA(MATCH($A$1,'Curriculum 2023-2024'!$K:$K,0),0)&gt;0,3,0)))=2,INDEX('Curriculum 2023-2024'!$G:$G,_xlfn.IFNA(MATCH($A$1,'Curriculum 2023-2024'!$A:$A,0),_xlfn.IFNA(MATCH($A$1,'Curriculum 2023-2024'!$F:$F,0),MATCH($A$1,'Curriculum 2023-2024'!$K:$K,0)))+15+$A29),IF(IF(_xlfn.IFNA(MATCH($A$1,'Curriculum 2023-2024'!$A:$A,0),0)&gt;0,1,IF(_xlfn.IFNA(MATCH($A$1,'Curriculum 2023-2024'!$F:$F,0),0)&gt;0,2,IF(_xlfn.IFNA(MATCH($A$1,'Curriculum 2023-2024'!$K:$K,0),0)&gt;0,3,0)))=3,INDEX('Curriculum 2023-2024'!$L:$L,_xlfn.IFNA(MATCH($A$1,'Curriculum 2023-2024'!$A:$A,0),_xlfn.IFNA(MATCH($A$1,'Curriculum 2023-2024'!$F:$F,0),MATCH($A$1,'Curriculum 2023-2024'!$K:$K,0)))+15+$A29),"")))</f>
        <v>Safety by Design</v>
      </c>
      <c r="D29">
        <v>5</v>
      </c>
    </row>
    <row r="30" spans="1:4" x14ac:dyDescent="0.25">
      <c r="A30">
        <v>17</v>
      </c>
      <c r="B30">
        <f>IF(IF(_xlfn.IFNA(MATCH($A$1,'Curriculum 2023-2024'!$A:$A,0),0)&gt;0,1,IF(_xlfn.IFNA(MATCH($A$1,'Curriculum 2023-2024'!$F:$F,0),0)&gt;0,2,IF(_xlfn.IFNA(MATCH($A$1,'Curriculum 2023-2024'!$K:$K,0),0)&gt;0,3,0)))=1,INDEX('Curriculum 2023-2024'!$A:$A,_xlfn.IFNA(MATCH($A$1,'Curriculum 2023-2024'!$A:$A,0),_xlfn.IFNA(MATCH($A$1,'Curriculum 2023-2024'!$F:$F,0),MATCH($A$1,'Curriculum 2023-2024'!$K:$K,0)))+15+$A30),IF(IF(_xlfn.IFNA(MATCH($A$1,'Curriculum 2023-2024'!$A:$A,0),0)&gt;0,1,IF(_xlfn.IFNA(MATCH($A$1,'Curriculum 2023-2024'!$F:$F,0),0)&gt;0,2,IF(_xlfn.IFNA(MATCH($A$1,'Curriculum 2023-2024'!$K:$K,0),0)&gt;0,3,0)))=2,INDEX('Curriculum 2023-2024'!$F:$F,_xlfn.IFNA(MATCH($A$1,'Curriculum 2023-2024'!$A:$A,0),_xlfn.IFNA(MATCH($A$1,'Curriculum 2023-2024'!$F:$F,0),MATCH($A$1,'Curriculum 2023-2024'!$K:$K,0)))+15+$A30),IF(IF(_xlfn.IFNA(MATCH($A$1,'Curriculum 2023-2024'!$A:$A,0),0)&gt;0,1,IF(_xlfn.IFNA(MATCH($A$1,'Curriculum 2023-2024'!$F:$F,0),0)&gt;0,2,IF(_xlfn.IFNA(MATCH($A$1,'Curriculum 2023-2024'!$K:$K,0),0)&gt;0,3,0)))=3,INDEX('Curriculum 2023-2024'!$K:$K,_xlfn.IFNA(MATCH($A$1,'Curriculum 2023-2024'!$A:$A,0),_xlfn.IFNA(MATCH($A$1,'Curriculum 2023-2024'!$F:$F,0),MATCH($A$1,'Curriculum 2023-2024'!$K:$K,0)))+15+$A30),"")))</f>
        <v>201700218</v>
      </c>
      <c r="C30"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2023-2024'!$K:$K,0)))+15+$A30),IF(IF(_xlfn.IFNA(MATCH($A$1,'Curriculum 2023-2024'!$A:$A,0),0)&gt;0,1,IF(_xlfn.IFNA(MATCH($A$1,'Curriculum 2023-2024'!$F:$F,0),0)&gt;0,2,IF(_xlfn.IFNA(MATCH($A$1,'Curriculum 2023-2024'!$K:$K,0),0)&gt;0,3,0)))=2,INDEX('Curriculum 2023-2024'!$G:$G,_xlfn.IFNA(MATCH($A$1,'Curriculum 2023-2024'!$A:$A,0),_xlfn.IFNA(MATCH($A$1,'Curriculum 2023-2024'!$F:$F,0),MATCH($A$1,'Curriculum 2023-2024'!$K:$K,0)))+15+$A30),IF(IF(_xlfn.IFNA(MATCH($A$1,'Curriculum 2023-2024'!$A:$A,0),0)&gt;0,1,IF(_xlfn.IFNA(MATCH($A$1,'Curriculum 2023-2024'!$F:$F,0),0)&gt;0,2,IF(_xlfn.IFNA(MATCH($A$1,'Curriculum 2023-2024'!$K:$K,0),0)&gt;0,3,0)))=3,INDEX('Curriculum 2023-2024'!$L:$L,_xlfn.IFNA(MATCH($A$1,'Curriculum 2023-2024'!$A:$A,0),_xlfn.IFNA(MATCH($A$1,'Curriculum 2023-2024'!$F:$F,0),MATCH($A$1,'Curriculum 2023-2024'!$K:$K,0)))+15+$A30),"")))</f>
        <v>Turbulent Combustion</v>
      </c>
      <c r="D30">
        <v>5</v>
      </c>
    </row>
    <row r="31" spans="1:4" x14ac:dyDescent="0.25">
      <c r="A31">
        <v>18</v>
      </c>
      <c r="B31">
        <f>IF(IF(_xlfn.IFNA(MATCH($A$1,'Curriculum 2023-2024'!$A:$A,0),0)&gt;0,1,IF(_xlfn.IFNA(MATCH($A$1,'Curriculum 2023-2024'!$F:$F,0),0)&gt;0,2,IF(_xlfn.IFNA(MATCH($A$1,'Curriculum 2023-2024'!$K:$K,0),0)&gt;0,3,0)))=1,INDEX('Curriculum 2023-2024'!$A:$A,_xlfn.IFNA(MATCH($A$1,'Curriculum 2023-2024'!$A:$A,0),_xlfn.IFNA(MATCH($A$1,'Curriculum 2023-2024'!$F:$F,0),MATCH($A$1,'Curriculum 2023-2024'!$K:$K,0)))+15+$A31),IF(IF(_xlfn.IFNA(MATCH($A$1,'Curriculum 2023-2024'!$A:$A,0),0)&gt;0,1,IF(_xlfn.IFNA(MATCH($A$1,'Curriculum 2023-2024'!$F:$F,0),0)&gt;0,2,IF(_xlfn.IFNA(MATCH($A$1,'Curriculum 2023-2024'!$K:$K,0),0)&gt;0,3,0)))=2,INDEX('Curriculum 2023-2024'!$F:$F,_xlfn.IFNA(MATCH($A$1,'Curriculum 2023-2024'!$A:$A,0),_xlfn.IFNA(MATCH($A$1,'Curriculum 2023-2024'!$F:$F,0),MATCH($A$1,'Curriculum 2023-2024'!$K:$K,0)))+15+$A31),IF(IF(_xlfn.IFNA(MATCH($A$1,'Curriculum 2023-2024'!$A:$A,0),0)&gt;0,1,IF(_xlfn.IFNA(MATCH($A$1,'Curriculum 2023-2024'!$F:$F,0),0)&gt;0,2,IF(_xlfn.IFNA(MATCH($A$1,'Curriculum 2023-2024'!$K:$K,0),0)&gt;0,3,0)))=3,INDEX('Curriculum 2023-2024'!$K:$K,_xlfn.IFNA(MATCH($A$1,'Curriculum 2023-2024'!$A:$A,0),_xlfn.IFNA(MATCH($A$1,'Curriculum 2023-2024'!$F:$F,0),MATCH($A$1,'Curriculum 2023-2024'!$K:$K,0)))+15+$A31),"")))</f>
        <v>201700024</v>
      </c>
      <c r="C31"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2023-2024'!$K:$K,0)))+15+$A31),IF(IF(_xlfn.IFNA(MATCH($A$1,'Curriculum 2023-2024'!$A:$A,0),0)&gt;0,1,IF(_xlfn.IFNA(MATCH($A$1,'Curriculum 2023-2024'!$F:$F,0),0)&gt;0,2,IF(_xlfn.IFNA(MATCH($A$1,'Curriculum 2023-2024'!$K:$K,0),0)&gt;0,3,0)))=2,INDEX('Curriculum 2023-2024'!$G:$G,_xlfn.IFNA(MATCH($A$1,'Curriculum 2023-2024'!$A:$A,0),_xlfn.IFNA(MATCH($A$1,'Curriculum 2023-2024'!$F:$F,0),MATCH($A$1,'Curriculum 2023-2024'!$K:$K,0)))+15+$A31),IF(IF(_xlfn.IFNA(MATCH($A$1,'Curriculum 2023-2024'!$A:$A,0),0)&gt;0,1,IF(_xlfn.IFNA(MATCH($A$1,'Curriculum 2023-2024'!$F:$F,0),0)&gt;0,2,IF(_xlfn.IFNA(MATCH($A$1,'Curriculum 2023-2024'!$K:$K,0),0)&gt;0,3,0)))=3,INDEX('Curriculum 2023-2024'!$L:$L,_xlfn.IFNA(MATCH($A$1,'Curriculum 2023-2024'!$A:$A,0),_xlfn.IFNA(MATCH($A$1,'Curriculum 2023-2024'!$F:$F,0),MATCH($A$1,'Curriculum 2023-2024'!$K:$K,0)))+15+$A31),"")))</f>
        <v>Wind Energy</v>
      </c>
      <c r="D31">
        <v>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6"/>
  <sheetViews>
    <sheetView workbookViewId="0"/>
  </sheetViews>
  <sheetFormatPr defaultRowHeight="15" x14ac:dyDescent="0.25"/>
  <cols>
    <col min="1" max="1" width="37.7109375" bestFit="1" customWidth="1"/>
    <col min="2" max="2" width="12.140625" bestFit="1" customWidth="1"/>
    <col min="3" max="3" width="44.28515625" bestFit="1" customWidth="1"/>
    <col min="5" max="5" width="10" bestFit="1" customWidth="1"/>
    <col min="12" max="12" width="10" bestFit="1" customWidth="1"/>
    <col min="13" max="13" width="10" customWidth="1"/>
    <col min="14" max="14" width="35.42578125" bestFit="1" customWidth="1"/>
  </cols>
  <sheetData>
    <row r="1" spans="1:4" x14ac:dyDescent="0.25">
      <c r="A1" t="s">
        <v>178</v>
      </c>
      <c r="B1" t="s">
        <v>49</v>
      </c>
      <c r="C1" t="s">
        <v>50</v>
      </c>
      <c r="D1" t="s">
        <v>1</v>
      </c>
    </row>
    <row r="2" spans="1:4" x14ac:dyDescent="0.25">
      <c r="A2">
        <v>1</v>
      </c>
      <c r="B2">
        <f>IF(IF(_xlfn.IFNA(MATCH($A$1,'Curriculum 2023-2024'!$A:$A,0),0)&gt;0,1,IF(_xlfn.IFNA(MATCH($A$1,'Curriculum 2023-2024'!$F:$F,0),0)&gt;0,2,IF(_xlfn.IFNA(MATCH($A$1,'Curriculum 2023-2024'!$K:$K,0),0)&gt;0,3,0)))=1,INDEX('Curriculum 2023-2024'!$A:$A,_xlfn.IFNA(MATCH($A$1,'Curriculum 2023-2024'!$A:$A,0),_xlfn.IFNA(MATCH($A$1,'Curriculum 2023-2024'!$F:$F,0),MATCH($A$1,'Curriculum 2023-2024'!$K:$K,0)))+2+$A2),IF(IF(_xlfn.IFNA(MATCH($A$1,'Curriculum 2023-2024'!$A:$A,0),0)&gt;0,1,IF(_xlfn.IFNA(MATCH($A$1,'Curriculum 2023-2024'!$F:$F,0),0)&gt;0,2,IF(_xlfn.IFNA(MATCH($A$1,'Curriculum 2023-2024'!$K:$K,0),0)&gt;0,3,0)))=2,INDEX('Curriculum 2023-2024'!$F:$F,_xlfn.IFNA(MATCH($A$1,'Curriculum 2023-2024'!$A:$A,0),_xlfn.IFNA(MATCH($A$1,'Curriculum 2023-2024'!$F:$F,0),MATCH($A$1,'Curriculum 2023-2024'!$K:$K,0)))+2+$A2),IF(IF(_xlfn.IFNA(MATCH($A$1,'Curriculum 2023-2024'!$A:$A,0),0)&gt;0,1,IF(_xlfn.IFNA(MATCH($A$1,'Curriculum 2023-2024'!$F:$F,0),0)&gt;0,2,IF(_xlfn.IFNA(MATCH($A$1,'Curriculum 2023-2024'!$K:$K,0),0)&gt;0,3,0)))=3,INDEX('Curriculum 2023-2024'!$K:$K,_xlfn.IFNA(MATCH($A$1,'Curriculum 2023-2024'!$A:$A,0),_xlfn.IFNA(MATCH($A$1,'Curriculum 2023-2024'!$F:$F,0),MATCH($A$1,'Curriculum 2023-2024'!$K:$K,0)))+2+$A2),"")))</f>
        <v>201900091</v>
      </c>
      <c r="C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2023-2024'!$K:$K,0)))+2+$A2),IF(IF(_xlfn.IFNA(MATCH($A$1,'Curriculum 2023-2024'!$A:$A,0),0)&gt;0,1,IF(_xlfn.IFNA(MATCH($A$1,'Curriculum 2023-2024'!$F:$F,0),0)&gt;0,2,IF(_xlfn.IFNA(MATCH($A$1,'Curriculum 2023-2024'!$K:$K,0),0)&gt;0,3,0)))=2,INDEX('Curriculum 2023-2024'!$G:$G,_xlfn.IFNA(MATCH($A$1,'Curriculum 2023-2024'!$A:$A,0),_xlfn.IFNA(MATCH($A$1,'Curriculum 2023-2024'!$F:$F,0),MATCH($A$1,'Curriculum 2023-2024'!$K:$K,0)))+2+$A2),IF(IF(_xlfn.IFNA(MATCH($A$1,'Curriculum 2023-2024'!$A:$A,0),0)&gt;0,1,IF(_xlfn.IFNA(MATCH($A$1,'Curriculum 2023-2024'!$F:$F,0),0)&gt;0,2,IF(_xlfn.IFNA(MATCH($A$1,'Curriculum 2023-2024'!$K:$K,0),0)&gt;0,3,0)))=3,INDEX('Curriculum 2023-2024'!$L:$L,_xlfn.IFNA(MATCH($A$1,'Curriculum 2023-2024'!$A:$A,0),_xlfn.IFNA(MATCH($A$1,'Curriculum 2023-2024'!$F:$F,0),MATCH($A$1,'Curriculum 2023-2024'!$K:$K,0)))+2+$A2),"")))</f>
        <v>Advanced Topics in Finite Element Methods</v>
      </c>
      <c r="D2">
        <v>5</v>
      </c>
    </row>
    <row r="3" spans="1:4" x14ac:dyDescent="0.25">
      <c r="A3">
        <v>2</v>
      </c>
      <c r="B3">
        <f>IF(IF(_xlfn.IFNA(MATCH($A$1,'Curriculum 2023-2024'!$A:$A,0),0)&gt;0,1,IF(_xlfn.IFNA(MATCH($A$1,'Curriculum 2023-2024'!$F:$F,0),0)&gt;0,2,IF(_xlfn.IFNA(MATCH($A$1,'Curriculum 2023-2024'!$K:$K,0),0)&gt;0,3,0)))=1,INDEX('Curriculum 2023-2024'!$A:$A,_xlfn.IFNA(MATCH($A$1,'Curriculum 2023-2024'!$A:$A,0),_xlfn.IFNA(MATCH($A$1,'Curriculum 2023-2024'!$F:$F,0),MATCH($A$1,'Curriculum 2023-2024'!$K:$K,0)))+2+$A3),IF(IF(_xlfn.IFNA(MATCH($A$1,'Curriculum 2023-2024'!$A:$A,0),0)&gt;0,1,IF(_xlfn.IFNA(MATCH($A$1,'Curriculum 2023-2024'!$F:$F,0),0)&gt;0,2,IF(_xlfn.IFNA(MATCH($A$1,'Curriculum 2023-2024'!$K:$K,0),0)&gt;0,3,0)))=2,INDEX('Curriculum 2023-2024'!$F:$F,_xlfn.IFNA(MATCH($A$1,'Curriculum 2023-2024'!$A:$A,0),_xlfn.IFNA(MATCH($A$1,'Curriculum 2023-2024'!$F:$F,0),MATCH($A$1,'Curriculum 2023-2024'!$K:$K,0)))+2+$A3),IF(IF(_xlfn.IFNA(MATCH($A$1,'Curriculum 2023-2024'!$A:$A,0),0)&gt;0,1,IF(_xlfn.IFNA(MATCH($A$1,'Curriculum 2023-2024'!$F:$F,0),0)&gt;0,2,IF(_xlfn.IFNA(MATCH($A$1,'Curriculum 2023-2024'!$K:$K,0),0)&gt;0,3,0)))=3,INDEX('Curriculum 2023-2024'!$K:$K,_xlfn.IFNA(MATCH($A$1,'Curriculum 2023-2024'!$A:$A,0),_xlfn.IFNA(MATCH($A$1,'Curriculum 2023-2024'!$F:$F,0),MATCH($A$1,'Curriculum 2023-2024'!$K:$K,0)))+2+$A3),"")))</f>
        <v>202200104</v>
      </c>
      <c r="C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2023-2024'!$K:$K,0)))+2+$A3),IF(IF(_xlfn.IFNA(MATCH($A$1,'Curriculum 2023-2024'!$A:$A,0),0)&gt;0,1,IF(_xlfn.IFNA(MATCH($A$1,'Curriculum 2023-2024'!$F:$F,0),0)&gt;0,2,IF(_xlfn.IFNA(MATCH($A$1,'Curriculum 2023-2024'!$K:$K,0),0)&gt;0,3,0)))=2,INDEX('Curriculum 2023-2024'!$G:$G,_xlfn.IFNA(MATCH($A$1,'Curriculum 2023-2024'!$A:$A,0),_xlfn.IFNA(MATCH($A$1,'Curriculum 2023-2024'!$F:$F,0),MATCH($A$1,'Curriculum 2023-2024'!$K:$K,0)))+2+$A3),IF(IF(_xlfn.IFNA(MATCH($A$1,'Curriculum 2023-2024'!$A:$A,0),0)&gt;0,1,IF(_xlfn.IFNA(MATCH($A$1,'Curriculum 2023-2024'!$F:$F,0),0)&gt;0,2,IF(_xlfn.IFNA(MATCH($A$1,'Curriculum 2023-2024'!$K:$K,0),0)&gt;0,3,0)))=3,INDEX('Curriculum 2023-2024'!$L:$L,_xlfn.IFNA(MATCH($A$1,'Curriculum 2023-2024'!$A:$A,0),_xlfn.IFNA(MATCH($A$1,'Curriculum 2023-2024'!$F:$F,0),MATCH($A$1,'Curriculum 2023-2024'!$K:$K,0)))+2+$A3),"")))</f>
        <v>Control System Design for Robotics</v>
      </c>
      <c r="D3">
        <v>5</v>
      </c>
    </row>
    <row r="4" spans="1:4" x14ac:dyDescent="0.25">
      <c r="A4">
        <v>3</v>
      </c>
      <c r="B4">
        <f>IF(IF(_xlfn.IFNA(MATCH($A$1,'Curriculum 2023-2024'!$A:$A,0),0)&gt;0,1,IF(_xlfn.IFNA(MATCH($A$1,'Curriculum 2023-2024'!$F:$F,0),0)&gt;0,2,IF(_xlfn.IFNA(MATCH($A$1,'Curriculum 2023-2024'!$K:$K,0),0)&gt;0,3,0)))=1,INDEX('Curriculum 2023-2024'!$A:$A,_xlfn.IFNA(MATCH($A$1,'Curriculum 2023-2024'!$A:$A,0),_xlfn.IFNA(MATCH($A$1,'Curriculum 2023-2024'!$F:$F,0),MATCH($A$1,'Curriculum 2023-2024'!$K:$K,0)))+2+$A4),IF(IF(_xlfn.IFNA(MATCH($A$1,'Curriculum 2023-2024'!$A:$A,0),0)&gt;0,1,IF(_xlfn.IFNA(MATCH($A$1,'Curriculum 2023-2024'!$F:$F,0),0)&gt;0,2,IF(_xlfn.IFNA(MATCH($A$1,'Curriculum 2023-2024'!$K:$K,0),0)&gt;0,3,0)))=2,INDEX('Curriculum 2023-2024'!$F:$F,_xlfn.IFNA(MATCH($A$1,'Curriculum 2023-2024'!$A:$A,0),_xlfn.IFNA(MATCH($A$1,'Curriculum 2023-2024'!$F:$F,0),MATCH($A$1,'Curriculum 2023-2024'!$K:$K,0)))+2+$A4),IF(IF(_xlfn.IFNA(MATCH($A$1,'Curriculum 2023-2024'!$A:$A,0),0)&gt;0,1,IF(_xlfn.IFNA(MATCH($A$1,'Curriculum 2023-2024'!$F:$F,0),0)&gt;0,2,IF(_xlfn.IFNA(MATCH($A$1,'Curriculum 2023-2024'!$K:$K,0),0)&gt;0,3,0)))=3,INDEX('Curriculum 2023-2024'!$K:$K,_xlfn.IFNA(MATCH($A$1,'Curriculum 2023-2024'!$A:$A,0),_xlfn.IFNA(MATCH($A$1,'Curriculum 2023-2024'!$F:$F,0),MATCH($A$1,'Curriculum 2023-2024'!$K:$K,0)))+2+$A4),"")))</f>
        <v>191131360</v>
      </c>
      <c r="C4" t="str">
        <f>IF(IF(_xlfn.IFNA(MATCH($A$1,'Curriculum 2023-2024'!$A:$A,0),0)&gt;0,1,IF(_xlfn.IFNA(MATCH($A$1,'Curriculum 2023-2024'!$F:$F,0),0)&gt;0,2,IF(_xlfn.IFNA(MATCH($A$1,'Curriculum 2023-2024'!$K:$K,0),0)&gt;0,3,0)))=1,INDEX('Curriculum 2023-2024'!$B:$B,_xlfn.IFNA(MATCH($A$1,'Curriculum 2023-2024'!$A:$A,0),_xlfn.IFNA(MATCH($A$1,'Curriculum 2023-2024'!$F:$F,0),MATCH($A$1,'Curriculum 2023-2024'!$K:$K,0)))+2+$A4),IF(IF(_xlfn.IFNA(MATCH($A$1,'Curriculum 2023-2024'!$A:$A,0),0)&gt;0,1,IF(_xlfn.IFNA(MATCH($A$1,'Curriculum 2023-2024'!$F:$F,0),0)&gt;0,2,IF(_xlfn.IFNA(MATCH($A$1,'Curriculum 2023-2024'!$K:$K,0),0)&gt;0,3,0)))=2,INDEX('Curriculum 2023-2024'!$G:$G,_xlfn.IFNA(MATCH($A$1,'Curriculum 2023-2024'!$A:$A,0),_xlfn.IFNA(MATCH($A$1,'Curriculum 2023-2024'!$F:$F,0),MATCH($A$1,'Curriculum 2023-2024'!$K:$K,0)))+2+$A4),IF(IF(_xlfn.IFNA(MATCH($A$1,'Curriculum 2023-2024'!$A:$A,0),0)&gt;0,1,IF(_xlfn.IFNA(MATCH($A$1,'Curriculum 2023-2024'!$F:$F,0),0)&gt;0,2,IF(_xlfn.IFNA(MATCH($A$1,'Curriculum 2023-2024'!$K:$K,0),0)&gt;0,3,0)))=3,INDEX('Curriculum 2023-2024'!$L:$L,_xlfn.IFNA(MATCH($A$1,'Curriculum 2023-2024'!$A:$A,0),_xlfn.IFNA(MATCH($A$1,'Curriculum 2023-2024'!$F:$F,0),MATCH($A$1,'Curriculum 2023-2024'!$K:$K,0)))+2+$A4),"")))</f>
        <v>Design Principles for Precision Mechanisms 2</v>
      </c>
      <c r="D4">
        <v>5</v>
      </c>
    </row>
    <row r="5" spans="1:4" x14ac:dyDescent="0.25">
      <c r="A5">
        <v>4</v>
      </c>
      <c r="B5">
        <f>IF(IF(_xlfn.IFNA(MATCH($A$1,'Curriculum 2023-2024'!$A:$A,0),0)&gt;0,1,IF(_xlfn.IFNA(MATCH($A$1,'Curriculum 2023-2024'!$F:$F,0),0)&gt;0,2,IF(_xlfn.IFNA(MATCH($A$1,'Curriculum 2023-2024'!$K:$K,0),0)&gt;0,3,0)))=1,INDEX('Curriculum 2023-2024'!$A:$A,_xlfn.IFNA(MATCH($A$1,'Curriculum 2023-2024'!$A:$A,0),_xlfn.IFNA(MATCH($A$1,'Curriculum 2023-2024'!$F:$F,0),MATCH($A$1,'Curriculum 2023-2024'!$K:$K,0)))+2+$A5),IF(IF(_xlfn.IFNA(MATCH($A$1,'Curriculum 2023-2024'!$A:$A,0),0)&gt;0,1,IF(_xlfn.IFNA(MATCH($A$1,'Curriculum 2023-2024'!$F:$F,0),0)&gt;0,2,IF(_xlfn.IFNA(MATCH($A$1,'Curriculum 2023-2024'!$K:$K,0),0)&gt;0,3,0)))=2,INDEX('Curriculum 2023-2024'!$F:$F,_xlfn.IFNA(MATCH($A$1,'Curriculum 2023-2024'!$A:$A,0),_xlfn.IFNA(MATCH($A$1,'Curriculum 2023-2024'!$F:$F,0),MATCH($A$1,'Curriculum 2023-2024'!$K:$K,0)))+2+$A5),IF(IF(_xlfn.IFNA(MATCH($A$1,'Curriculum 2023-2024'!$A:$A,0),0)&gt;0,1,IF(_xlfn.IFNA(MATCH($A$1,'Curriculum 2023-2024'!$F:$F,0),0)&gt;0,2,IF(_xlfn.IFNA(MATCH($A$1,'Curriculum 2023-2024'!$K:$K,0),0)&gt;0,3,0)))=3,INDEX('Curriculum 2023-2024'!$K:$K,_xlfn.IFNA(MATCH($A$1,'Curriculum 2023-2024'!$A:$A,0),_xlfn.IFNA(MATCH($A$1,'Curriculum 2023-2024'!$F:$F,0),MATCH($A$1,'Curriculum 2023-2024'!$K:$K,0)))+2+$A5),"")))</f>
        <v>191121720</v>
      </c>
      <c r="C5" t="str">
        <f>IF(IF(_xlfn.IFNA(MATCH($A$1,'Curriculum 2023-2024'!$A:$A,0),0)&gt;0,1,IF(_xlfn.IFNA(MATCH($A$1,'Curriculum 2023-2024'!$F:$F,0),0)&gt;0,2,IF(_xlfn.IFNA(MATCH($A$1,'Curriculum 2023-2024'!$K:$K,0),0)&gt;0,3,0)))=1,INDEX('Curriculum 2023-2024'!$B:$B,_xlfn.IFNA(MATCH($A$1,'Curriculum 2023-2024'!$A:$A,0),_xlfn.IFNA(MATCH($A$1,'Curriculum 2023-2024'!$F:$F,0),MATCH($A$1,'Curriculum 2023-2024'!$K:$K,0)))+2+$A5),IF(IF(_xlfn.IFNA(MATCH($A$1,'Curriculum 2023-2024'!$A:$A,0),0)&gt;0,1,IF(_xlfn.IFNA(MATCH($A$1,'Curriculum 2023-2024'!$F:$F,0),0)&gt;0,2,IF(_xlfn.IFNA(MATCH($A$1,'Curriculum 2023-2024'!$K:$K,0),0)&gt;0,3,0)))=2,INDEX('Curriculum 2023-2024'!$G:$G,_xlfn.IFNA(MATCH($A$1,'Curriculum 2023-2024'!$A:$A,0),_xlfn.IFNA(MATCH($A$1,'Curriculum 2023-2024'!$F:$F,0),MATCH($A$1,'Curriculum 2023-2024'!$K:$K,0)))+2+$A5),IF(IF(_xlfn.IFNA(MATCH($A$1,'Curriculum 2023-2024'!$A:$A,0),0)&gt;0,1,IF(_xlfn.IFNA(MATCH($A$1,'Curriculum 2023-2024'!$F:$F,0),0)&gt;0,2,IF(_xlfn.IFNA(MATCH($A$1,'Curriculum 2023-2024'!$K:$K,0),0)&gt;0,3,0)))=3,INDEX('Curriculum 2023-2024'!$L:$L,_xlfn.IFNA(MATCH($A$1,'Curriculum 2023-2024'!$A:$A,0),_xlfn.IFNA(MATCH($A$1,'Curriculum 2023-2024'!$F:$F,0),MATCH($A$1,'Curriculum 2023-2024'!$K:$K,0)))+2+$A5),"")))</f>
        <v>Design, Production and Materials</v>
      </c>
      <c r="D5">
        <v>5</v>
      </c>
    </row>
    <row r="6" spans="1:4" x14ac:dyDescent="0.25">
      <c r="A6">
        <v>5</v>
      </c>
      <c r="B6">
        <f>IF(IF(_xlfn.IFNA(MATCH($A$1,'Curriculum 2023-2024'!$A:$A,0),0)&gt;0,1,IF(_xlfn.IFNA(MATCH($A$1,'Curriculum 2023-2024'!$F:$F,0),0)&gt;0,2,IF(_xlfn.IFNA(MATCH($A$1,'Curriculum 2023-2024'!$K:$K,0),0)&gt;0,3,0)))=1,INDEX('Curriculum 2023-2024'!$A:$A,_xlfn.IFNA(MATCH($A$1,'Curriculum 2023-2024'!$A:$A,0),_xlfn.IFNA(MATCH($A$1,'Curriculum 2023-2024'!$F:$F,0),MATCH($A$1,'Curriculum 2023-2024'!$K:$K,0)))+2+$A6),IF(IF(_xlfn.IFNA(MATCH($A$1,'Curriculum 2023-2024'!$A:$A,0),0)&gt;0,1,IF(_xlfn.IFNA(MATCH($A$1,'Curriculum 2023-2024'!$F:$F,0),0)&gt;0,2,IF(_xlfn.IFNA(MATCH($A$1,'Curriculum 2023-2024'!$K:$K,0),0)&gt;0,3,0)))=2,INDEX('Curriculum 2023-2024'!$F:$F,_xlfn.IFNA(MATCH($A$1,'Curriculum 2023-2024'!$A:$A,0),_xlfn.IFNA(MATCH($A$1,'Curriculum 2023-2024'!$F:$F,0),MATCH($A$1,'Curriculum 2023-2024'!$K:$K,0)))+2+$A6),IF(IF(_xlfn.IFNA(MATCH($A$1,'Curriculum 2023-2024'!$A:$A,0),0)&gt;0,1,IF(_xlfn.IFNA(MATCH($A$1,'Curriculum 2023-2024'!$F:$F,0),0)&gt;0,2,IF(_xlfn.IFNA(MATCH($A$1,'Curriculum 2023-2024'!$K:$K,0),0)&gt;0,3,0)))=3,INDEX('Curriculum 2023-2024'!$K:$K,_xlfn.IFNA(MATCH($A$1,'Curriculum 2023-2024'!$A:$A,0),_xlfn.IFNA(MATCH($A$1,'Curriculum 2023-2024'!$F:$F,0),MATCH($A$1,'Curriculum 2023-2024'!$K:$K,0)))+2+$A6),"")))</f>
        <v>201400046</v>
      </c>
      <c r="C6" t="str">
        <f>IF(IF(_xlfn.IFNA(MATCH($A$1,'Curriculum 2023-2024'!$A:$A,0),0)&gt;0,1,IF(_xlfn.IFNA(MATCH($A$1,'Curriculum 2023-2024'!$F:$F,0),0)&gt;0,2,IF(_xlfn.IFNA(MATCH($A$1,'Curriculum 2023-2024'!$K:$K,0),0)&gt;0,3,0)))=1,INDEX('Curriculum 2023-2024'!$B:$B,_xlfn.IFNA(MATCH($A$1,'Curriculum 2023-2024'!$A:$A,0),_xlfn.IFNA(MATCH($A$1,'Curriculum 2023-2024'!$F:$F,0),MATCH($A$1,'Curriculum 2023-2024'!$K:$K,0)))+2+$A6),IF(IF(_xlfn.IFNA(MATCH($A$1,'Curriculum 2023-2024'!$A:$A,0),0)&gt;0,1,IF(_xlfn.IFNA(MATCH($A$1,'Curriculum 2023-2024'!$F:$F,0),0)&gt;0,2,IF(_xlfn.IFNA(MATCH($A$1,'Curriculum 2023-2024'!$K:$K,0),0)&gt;0,3,0)))=2,INDEX('Curriculum 2023-2024'!$G:$G,_xlfn.IFNA(MATCH($A$1,'Curriculum 2023-2024'!$A:$A,0),_xlfn.IFNA(MATCH($A$1,'Curriculum 2023-2024'!$F:$F,0),MATCH($A$1,'Curriculum 2023-2024'!$K:$K,0)))+2+$A6),IF(IF(_xlfn.IFNA(MATCH($A$1,'Curriculum 2023-2024'!$A:$A,0),0)&gt;0,1,IF(_xlfn.IFNA(MATCH($A$1,'Curriculum 2023-2024'!$F:$F,0),0)&gt;0,2,IF(_xlfn.IFNA(MATCH($A$1,'Curriculum 2023-2024'!$K:$K,0),0)&gt;0,3,0)))=3,INDEX('Curriculum 2023-2024'!$L:$L,_xlfn.IFNA(MATCH($A$1,'Curriculum 2023-2024'!$A:$A,0),_xlfn.IFNA(MATCH($A$1,'Curriculum 2023-2024'!$F:$F,0),MATCH($A$1,'Curriculum 2023-2024'!$K:$K,0)))+2+$A6),"")))</f>
        <v>Experimental Methods</v>
      </c>
      <c r="D6">
        <v>5</v>
      </c>
    </row>
    <row r="7" spans="1:4" x14ac:dyDescent="0.25">
      <c r="A7">
        <v>6</v>
      </c>
      <c r="B7">
        <f>IF(IF(_xlfn.IFNA(MATCH($A$1,'Curriculum 2023-2024'!$A:$A,0),0)&gt;0,1,IF(_xlfn.IFNA(MATCH($A$1,'Curriculum 2023-2024'!$F:$F,0),0)&gt;0,2,IF(_xlfn.IFNA(MATCH($A$1,'Curriculum 2023-2024'!$K:$K,0),0)&gt;0,3,0)))=1,INDEX('Curriculum 2023-2024'!$A:$A,_xlfn.IFNA(MATCH($A$1,'Curriculum 2023-2024'!$A:$A,0),_xlfn.IFNA(MATCH($A$1,'Curriculum 2023-2024'!$F:$F,0),MATCH($A$1,'Curriculum 2023-2024'!$K:$K,0)))+2+$A7),IF(IF(_xlfn.IFNA(MATCH($A$1,'Curriculum 2023-2024'!$A:$A,0),0)&gt;0,1,IF(_xlfn.IFNA(MATCH($A$1,'Curriculum 2023-2024'!$F:$F,0),0)&gt;0,2,IF(_xlfn.IFNA(MATCH($A$1,'Curriculum 2023-2024'!$K:$K,0),0)&gt;0,3,0)))=2,INDEX('Curriculum 2023-2024'!$F:$F,_xlfn.IFNA(MATCH($A$1,'Curriculum 2023-2024'!$A:$A,0),_xlfn.IFNA(MATCH($A$1,'Curriculum 2023-2024'!$F:$F,0),MATCH($A$1,'Curriculum 2023-2024'!$K:$K,0)))+2+$A7),IF(IF(_xlfn.IFNA(MATCH($A$1,'Curriculum 2023-2024'!$A:$A,0),0)&gt;0,1,IF(_xlfn.IFNA(MATCH($A$1,'Curriculum 2023-2024'!$F:$F,0),0)&gt;0,2,IF(_xlfn.IFNA(MATCH($A$1,'Curriculum 2023-2024'!$K:$K,0),0)&gt;0,3,0)))=3,INDEX('Curriculum 2023-2024'!$K:$K,_xlfn.IFNA(MATCH($A$1,'Curriculum 2023-2024'!$A:$A,0),_xlfn.IFNA(MATCH($A$1,'Curriculum 2023-2024'!$F:$F,0),MATCH($A$1,'Curriculum 2023-2024'!$K:$K,0)))+2+$A7),"")))</f>
        <v>201900037</v>
      </c>
      <c r="C7" t="str">
        <f>IF(IF(_xlfn.IFNA(MATCH($A$1,'Curriculum 2023-2024'!$A:$A,0),0)&gt;0,1,IF(_xlfn.IFNA(MATCH($A$1,'Curriculum 2023-2024'!$F:$F,0),0)&gt;0,2,IF(_xlfn.IFNA(MATCH($A$1,'Curriculum 2023-2024'!$K:$K,0),0)&gt;0,3,0)))=1,INDEX('Curriculum 2023-2024'!$B:$B,_xlfn.IFNA(MATCH($A$1,'Curriculum 2023-2024'!$A:$A,0),_xlfn.IFNA(MATCH($A$1,'Curriculum 2023-2024'!$F:$F,0),MATCH($A$1,'Curriculum 2023-2024'!$K:$K,0)))+2+$A7),IF(IF(_xlfn.IFNA(MATCH($A$1,'Curriculum 2023-2024'!$A:$A,0),0)&gt;0,1,IF(_xlfn.IFNA(MATCH($A$1,'Curriculum 2023-2024'!$F:$F,0),0)&gt;0,2,IF(_xlfn.IFNA(MATCH($A$1,'Curriculum 2023-2024'!$K:$K,0),0)&gt;0,3,0)))=2,INDEX('Curriculum 2023-2024'!$G:$G,_xlfn.IFNA(MATCH($A$1,'Curriculum 2023-2024'!$A:$A,0),_xlfn.IFNA(MATCH($A$1,'Curriculum 2023-2024'!$F:$F,0),MATCH($A$1,'Curriculum 2023-2024'!$K:$K,0)))+2+$A7),IF(IF(_xlfn.IFNA(MATCH($A$1,'Curriculum 2023-2024'!$A:$A,0),0)&gt;0,1,IF(_xlfn.IFNA(MATCH($A$1,'Curriculum 2023-2024'!$F:$F,0),0)&gt;0,2,IF(_xlfn.IFNA(MATCH($A$1,'Curriculum 2023-2024'!$K:$K,0),0)&gt;0,3,0)))=3,INDEX('Curriculum 2023-2024'!$L:$L,_xlfn.IFNA(MATCH($A$1,'Curriculum 2023-2024'!$A:$A,0),_xlfn.IFNA(MATCH($A$1,'Curriculum 2023-2024'!$F:$F,0),MATCH($A$1,'Curriculum 2023-2024'!$K:$K,0)))+2+$A7),"")))</f>
        <v>Flexible Multibody Dynamics</v>
      </c>
      <c r="D7">
        <v>5</v>
      </c>
    </row>
    <row r="8" spans="1:4" x14ac:dyDescent="0.25">
      <c r="A8">
        <v>7</v>
      </c>
      <c r="B8">
        <f>IF(IF(_xlfn.IFNA(MATCH($A$1,'Curriculum 2023-2024'!$A:$A,0),0)&gt;0,1,IF(_xlfn.IFNA(MATCH($A$1,'Curriculum 2023-2024'!$F:$F,0),0)&gt;0,2,IF(_xlfn.IFNA(MATCH($A$1,'Curriculum 2023-2024'!$K:$K,0),0)&gt;0,3,0)))=1,INDEX('Curriculum 2023-2024'!$A:$A,_xlfn.IFNA(MATCH($A$1,'Curriculum 2023-2024'!$A:$A,0),_xlfn.IFNA(MATCH($A$1,'Curriculum 2023-2024'!$F:$F,0),MATCH($A$1,'Curriculum 2023-2024'!$K:$K,0)))+2+$A8),IF(IF(_xlfn.IFNA(MATCH($A$1,'Curriculum 2023-2024'!$A:$A,0),0)&gt;0,1,IF(_xlfn.IFNA(MATCH($A$1,'Curriculum 2023-2024'!$F:$F,0),0)&gt;0,2,IF(_xlfn.IFNA(MATCH($A$1,'Curriculum 2023-2024'!$K:$K,0),0)&gt;0,3,0)))=2,INDEX('Curriculum 2023-2024'!$F:$F,_xlfn.IFNA(MATCH($A$1,'Curriculum 2023-2024'!$A:$A,0),_xlfn.IFNA(MATCH($A$1,'Curriculum 2023-2024'!$F:$F,0),MATCH($A$1,'Curriculum 2023-2024'!$K:$K,0)))+2+$A8),IF(IF(_xlfn.IFNA(MATCH($A$1,'Curriculum 2023-2024'!$A:$A,0),0)&gt;0,1,IF(_xlfn.IFNA(MATCH($A$1,'Curriculum 2023-2024'!$F:$F,0),0)&gt;0,2,IF(_xlfn.IFNA(MATCH($A$1,'Curriculum 2023-2024'!$K:$K,0),0)&gt;0,3,0)))=3,INDEX('Curriculum 2023-2024'!$K:$K,_xlfn.IFNA(MATCH($A$1,'Curriculum 2023-2024'!$A:$A,0),_xlfn.IFNA(MATCH($A$1,'Curriculum 2023-2024'!$F:$F,0),MATCH($A$1,'Curriculum 2023-2024'!$K:$K,0)))+2+$A8),"")))</f>
        <v>201500136</v>
      </c>
      <c r="C8" t="str">
        <f>IF(IF(_xlfn.IFNA(MATCH($A$1,'Curriculum 2023-2024'!$A:$A,0),0)&gt;0,1,IF(_xlfn.IFNA(MATCH($A$1,'Curriculum 2023-2024'!$F:$F,0),0)&gt;0,2,IF(_xlfn.IFNA(MATCH($A$1,'Curriculum 2023-2024'!$K:$K,0),0)&gt;0,3,0)))=1,INDEX('Curriculum 2023-2024'!$B:$B,_xlfn.IFNA(MATCH($A$1,'Curriculum 2023-2024'!$A:$A,0),_xlfn.IFNA(MATCH($A$1,'Curriculum 2023-2024'!$F:$F,0),MATCH($A$1,'Curriculum 2023-2024'!$K:$K,0)))+2+$A8),IF(IF(_xlfn.IFNA(MATCH($A$1,'Curriculum 2023-2024'!$A:$A,0),0)&gt;0,1,IF(_xlfn.IFNA(MATCH($A$1,'Curriculum 2023-2024'!$F:$F,0),0)&gt;0,2,IF(_xlfn.IFNA(MATCH($A$1,'Curriculum 2023-2024'!$K:$K,0),0)&gt;0,3,0)))=2,INDEX('Curriculum 2023-2024'!$G:$G,_xlfn.IFNA(MATCH($A$1,'Curriculum 2023-2024'!$A:$A,0),_xlfn.IFNA(MATCH($A$1,'Curriculum 2023-2024'!$F:$F,0),MATCH($A$1,'Curriculum 2023-2024'!$K:$K,0)))+2+$A8),IF(IF(_xlfn.IFNA(MATCH($A$1,'Curriculum 2023-2024'!$A:$A,0),0)&gt;0,1,IF(_xlfn.IFNA(MATCH($A$1,'Curriculum 2023-2024'!$F:$F,0),0)&gt;0,2,IF(_xlfn.IFNA(MATCH($A$1,'Curriculum 2023-2024'!$K:$K,0),0)&gt;0,3,0)))=3,INDEX('Curriculum 2023-2024'!$L:$L,_xlfn.IFNA(MATCH($A$1,'Curriculum 2023-2024'!$A:$A,0),_xlfn.IFNA(MATCH($A$1,'Curriculum 2023-2024'!$F:$F,0),MATCH($A$1,'Curriculum 2023-2024'!$K:$K,0)))+2+$A8),"")))</f>
        <v>Fluid Mechanics II</v>
      </c>
      <c r="D8">
        <v>5</v>
      </c>
    </row>
    <row r="9" spans="1:4" x14ac:dyDescent="0.25">
      <c r="A9">
        <v>8</v>
      </c>
      <c r="B9">
        <f>IF(IF(_xlfn.IFNA(MATCH($A$1,'Curriculum 2023-2024'!$A:$A,0),0)&gt;0,1,IF(_xlfn.IFNA(MATCH($A$1,'Curriculum 2023-2024'!$F:$F,0),0)&gt;0,2,IF(_xlfn.IFNA(MATCH($A$1,'Curriculum 2023-2024'!$K:$K,0),0)&gt;0,3,0)))=1,INDEX('Curriculum 2023-2024'!$A:$A,_xlfn.IFNA(MATCH($A$1,'Curriculum 2023-2024'!$A:$A,0),_xlfn.IFNA(MATCH($A$1,'Curriculum 2023-2024'!$F:$F,0),MATCH($A$1,'Curriculum 2023-2024'!$K:$K,0)))+2+$A9),IF(IF(_xlfn.IFNA(MATCH($A$1,'Curriculum 2023-2024'!$A:$A,0),0)&gt;0,1,IF(_xlfn.IFNA(MATCH($A$1,'Curriculum 2023-2024'!$F:$F,0),0)&gt;0,2,IF(_xlfn.IFNA(MATCH($A$1,'Curriculum 2023-2024'!$K:$K,0),0)&gt;0,3,0)))=2,INDEX('Curriculum 2023-2024'!$F:$F,_xlfn.IFNA(MATCH($A$1,'Curriculum 2023-2024'!$A:$A,0),_xlfn.IFNA(MATCH($A$1,'Curriculum 2023-2024'!$F:$F,0),MATCH($A$1,'Curriculum 2023-2024'!$K:$K,0)))+2+$A9),IF(IF(_xlfn.IFNA(MATCH($A$1,'Curriculum 2023-2024'!$A:$A,0),0)&gt;0,1,IF(_xlfn.IFNA(MATCH($A$1,'Curriculum 2023-2024'!$F:$F,0),0)&gt;0,2,IF(_xlfn.IFNA(MATCH($A$1,'Curriculum 2023-2024'!$K:$K,0),0)&gt;0,3,0)))=3,INDEX('Curriculum 2023-2024'!$K:$K,_xlfn.IFNA(MATCH($A$1,'Curriculum 2023-2024'!$A:$A,0),_xlfn.IFNA(MATCH($A$1,'Curriculum 2023-2024'!$F:$F,0),MATCH($A$1,'Curriculum 2023-2024'!$K:$K,0)))+2+$A9),"")))</f>
        <v>202000247</v>
      </c>
      <c r="C9" t="str">
        <f>IF(IF(_xlfn.IFNA(MATCH($A$1,'Curriculum 2023-2024'!$A:$A,0),0)&gt;0,1,IF(_xlfn.IFNA(MATCH($A$1,'Curriculum 2023-2024'!$F:$F,0),0)&gt;0,2,IF(_xlfn.IFNA(MATCH($A$1,'Curriculum 2023-2024'!$K:$K,0),0)&gt;0,3,0)))=1,INDEX('Curriculum 2023-2024'!$B:$B,_xlfn.IFNA(MATCH($A$1,'Curriculum 2023-2024'!$A:$A,0),_xlfn.IFNA(MATCH($A$1,'Curriculum 2023-2024'!$F:$F,0),MATCH($A$1,'Curriculum 2023-2024'!$K:$K,0)))+2+$A9),IF(IF(_xlfn.IFNA(MATCH($A$1,'Curriculum 2023-2024'!$A:$A,0),0)&gt;0,1,IF(_xlfn.IFNA(MATCH($A$1,'Curriculum 2023-2024'!$F:$F,0),0)&gt;0,2,IF(_xlfn.IFNA(MATCH($A$1,'Curriculum 2023-2024'!$K:$K,0),0)&gt;0,3,0)))=2,INDEX('Curriculum 2023-2024'!$G:$G,_xlfn.IFNA(MATCH($A$1,'Curriculum 2023-2024'!$A:$A,0),_xlfn.IFNA(MATCH($A$1,'Curriculum 2023-2024'!$F:$F,0),MATCH($A$1,'Curriculum 2023-2024'!$K:$K,0)))+2+$A9),IF(IF(_xlfn.IFNA(MATCH($A$1,'Curriculum 2023-2024'!$A:$A,0),0)&gt;0,1,IF(_xlfn.IFNA(MATCH($A$1,'Curriculum 2023-2024'!$F:$F,0),0)&gt;0,2,IF(_xlfn.IFNA(MATCH($A$1,'Curriculum 2023-2024'!$K:$K,0),0)&gt;0,3,0)))=3,INDEX('Curriculum 2023-2024'!$L:$L,_xlfn.IFNA(MATCH($A$1,'Curriculum 2023-2024'!$A:$A,0),_xlfn.IFNA(MATCH($A$1,'Curriculum 2023-2024'!$F:$F,0),MATCH($A$1,'Curriculum 2023-2024'!$K:$K,0)))+2+$A9),"")))</f>
        <v>Frontiers in High-Tech Systems and Materials</v>
      </c>
      <c r="D9">
        <v>5</v>
      </c>
    </row>
    <row r="10" spans="1:4" x14ac:dyDescent="0.25">
      <c r="A10">
        <v>9</v>
      </c>
      <c r="B10">
        <f>IF(IF(_xlfn.IFNA(MATCH($A$1,'Curriculum 2023-2024'!$A:$A,0),0)&gt;0,1,IF(_xlfn.IFNA(MATCH($A$1,'Curriculum 2023-2024'!$F:$F,0),0)&gt;0,2,IF(_xlfn.IFNA(MATCH($A$1,'Curriculum 2023-2024'!$K:$K,0),0)&gt;0,3,0)))=1,INDEX('Curriculum 2023-2024'!$A:$A,_xlfn.IFNA(MATCH($A$1,'Curriculum 2023-2024'!$A:$A,0),_xlfn.IFNA(MATCH($A$1,'Curriculum 2023-2024'!$F:$F,0),MATCH($A$1,'Curriculum 2023-2024'!$K:$K,0)))+2+$A10),IF(IF(_xlfn.IFNA(MATCH($A$1,'Curriculum 2023-2024'!$A:$A,0),0)&gt;0,1,IF(_xlfn.IFNA(MATCH($A$1,'Curriculum 2023-2024'!$F:$F,0),0)&gt;0,2,IF(_xlfn.IFNA(MATCH($A$1,'Curriculum 2023-2024'!$K:$K,0),0)&gt;0,3,0)))=2,INDEX('Curriculum 2023-2024'!$F:$F,_xlfn.IFNA(MATCH($A$1,'Curriculum 2023-2024'!$A:$A,0),_xlfn.IFNA(MATCH($A$1,'Curriculum 2023-2024'!$F:$F,0),MATCH($A$1,'Curriculum 2023-2024'!$K:$K,0)))+2+$A10),IF(IF(_xlfn.IFNA(MATCH($A$1,'Curriculum 2023-2024'!$A:$A,0),0)&gt;0,1,IF(_xlfn.IFNA(MATCH($A$1,'Curriculum 2023-2024'!$F:$F,0),0)&gt;0,2,IF(_xlfn.IFNA(MATCH($A$1,'Curriculum 2023-2024'!$K:$K,0),0)&gt;0,3,0)))=3,INDEX('Curriculum 2023-2024'!$K:$K,_xlfn.IFNA(MATCH($A$1,'Curriculum 2023-2024'!$A:$A,0),_xlfn.IFNA(MATCH($A$1,'Curriculum 2023-2024'!$F:$F,0),MATCH($A$1,'Curriculum 2023-2024'!$K:$K,0)))+2+$A10),"")))</f>
        <v>201400037</v>
      </c>
      <c r="C10"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2023-2024'!$K:$K,0)))+2+$A10),IF(IF(_xlfn.IFNA(MATCH($A$1,'Curriculum 2023-2024'!$A:$A,0),0)&gt;0,1,IF(_xlfn.IFNA(MATCH($A$1,'Curriculum 2023-2024'!$F:$F,0),0)&gt;0,2,IF(_xlfn.IFNA(MATCH($A$1,'Curriculum 2023-2024'!$K:$K,0),0)&gt;0,3,0)))=2,INDEX('Curriculum 2023-2024'!$G:$G,_xlfn.IFNA(MATCH($A$1,'Curriculum 2023-2024'!$A:$A,0),_xlfn.IFNA(MATCH($A$1,'Curriculum 2023-2024'!$F:$F,0),MATCH($A$1,'Curriculum 2023-2024'!$K:$K,0)))+2+$A10),IF(IF(_xlfn.IFNA(MATCH($A$1,'Curriculum 2023-2024'!$A:$A,0),0)&gt;0,1,IF(_xlfn.IFNA(MATCH($A$1,'Curriculum 2023-2024'!$F:$F,0),0)&gt;0,2,IF(_xlfn.IFNA(MATCH($A$1,'Curriculum 2023-2024'!$K:$K,0),0)&gt;0,3,0)))=3,INDEX('Curriculum 2023-2024'!$L:$L,_xlfn.IFNA(MATCH($A$1,'Curriculum 2023-2024'!$A:$A,0),_xlfn.IFNA(MATCH($A$1,'Curriculum 2023-2024'!$F:$F,0),MATCH($A$1,'Curriculum 2023-2024'!$K:$K,0)))+2+$A10),"")))</f>
        <v>Linear Solid Mechanics</v>
      </c>
      <c r="D10">
        <v>5</v>
      </c>
    </row>
    <row r="11" spans="1:4" x14ac:dyDescent="0.25">
      <c r="A11">
        <v>10</v>
      </c>
      <c r="B11">
        <f>IF(IF(_xlfn.IFNA(MATCH($A$1,'Curriculum 2023-2024'!$A:$A,0),0)&gt;0,1,IF(_xlfn.IFNA(MATCH($A$1,'Curriculum 2023-2024'!$F:$F,0),0)&gt;0,2,IF(_xlfn.IFNA(MATCH($A$1,'Curriculum 2023-2024'!$K:$K,0),0)&gt;0,3,0)))=1,INDEX('Curriculum 2023-2024'!$A:$A,_xlfn.IFNA(MATCH($A$1,'Curriculum 2023-2024'!$A:$A,0),_xlfn.IFNA(MATCH($A$1,'Curriculum 2023-2024'!$F:$F,0),MATCH($A$1,'Curriculum 2023-2024'!$K:$K,0)))+2+$A11),IF(IF(_xlfn.IFNA(MATCH($A$1,'Curriculum 2023-2024'!$A:$A,0),0)&gt;0,1,IF(_xlfn.IFNA(MATCH($A$1,'Curriculum 2023-2024'!$F:$F,0),0)&gt;0,2,IF(_xlfn.IFNA(MATCH($A$1,'Curriculum 2023-2024'!$K:$K,0),0)&gt;0,3,0)))=2,INDEX('Curriculum 2023-2024'!$F:$F,_xlfn.IFNA(MATCH($A$1,'Curriculum 2023-2024'!$A:$A,0),_xlfn.IFNA(MATCH($A$1,'Curriculum 2023-2024'!$F:$F,0),MATCH($A$1,'Curriculum 2023-2024'!$K:$K,0)))+2+$A11),IF(IF(_xlfn.IFNA(MATCH($A$1,'Curriculum 2023-2024'!$A:$A,0),0)&gt;0,1,IF(_xlfn.IFNA(MATCH($A$1,'Curriculum 2023-2024'!$F:$F,0),0)&gt;0,2,IF(_xlfn.IFNA(MATCH($A$1,'Curriculum 2023-2024'!$K:$K,0),0)&gt;0,3,0)))=3,INDEX('Curriculum 2023-2024'!$K:$K,_xlfn.IFNA(MATCH($A$1,'Curriculum 2023-2024'!$A:$A,0),_xlfn.IFNA(MATCH($A$1,'Curriculum 2023-2024'!$F:$F,0),MATCH($A$1,'Curriculum 2023-2024'!$K:$K,0)))+2+$A11),"")))</f>
        <v>201400042</v>
      </c>
      <c r="C11"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2023-2024'!$K:$K,0)))+2+$A11),IF(IF(_xlfn.IFNA(MATCH($A$1,'Curriculum 2023-2024'!$A:$A,0),0)&gt;0,1,IF(_xlfn.IFNA(MATCH($A$1,'Curriculum 2023-2024'!$F:$F,0),0)&gt;0,2,IF(_xlfn.IFNA(MATCH($A$1,'Curriculum 2023-2024'!$K:$K,0),0)&gt;0,3,0)))=2,INDEX('Curriculum 2023-2024'!$G:$G,_xlfn.IFNA(MATCH($A$1,'Curriculum 2023-2024'!$A:$A,0),_xlfn.IFNA(MATCH($A$1,'Curriculum 2023-2024'!$F:$F,0),MATCH($A$1,'Curriculum 2023-2024'!$K:$K,0)))+2+$A11),IF(IF(_xlfn.IFNA(MATCH($A$1,'Curriculum 2023-2024'!$A:$A,0),0)&gt;0,1,IF(_xlfn.IFNA(MATCH($A$1,'Curriculum 2023-2024'!$F:$F,0),0)&gt;0,2,IF(_xlfn.IFNA(MATCH($A$1,'Curriculum 2023-2024'!$K:$K,0),0)&gt;0,3,0)))=3,INDEX('Curriculum 2023-2024'!$L:$L,_xlfn.IFNA(MATCH($A$1,'Curriculum 2023-2024'!$A:$A,0),_xlfn.IFNA(MATCH($A$1,'Curriculum 2023-2024'!$F:$F,0),MATCH($A$1,'Curriculum 2023-2024'!$K:$K,0)))+2+$A11),"")))</f>
        <v>Nonlinear Solid Mechanics</v>
      </c>
      <c r="D11">
        <v>5</v>
      </c>
    </row>
    <row r="12" spans="1:4" x14ac:dyDescent="0.25">
      <c r="A12">
        <v>11</v>
      </c>
      <c r="B12">
        <f>IF(IF(_xlfn.IFNA(MATCH($A$1,'Curriculum 2023-2024'!$A:$A,0),0)&gt;0,1,IF(_xlfn.IFNA(MATCH($A$1,'Curriculum 2023-2024'!$F:$F,0),0)&gt;0,2,IF(_xlfn.IFNA(MATCH($A$1,'Curriculum 2023-2024'!$K:$K,0),0)&gt;0,3,0)))=1,INDEX('Curriculum 2023-2024'!$A:$A,_xlfn.IFNA(MATCH($A$1,'Curriculum 2023-2024'!$A:$A,0),_xlfn.IFNA(MATCH($A$1,'Curriculum 2023-2024'!$F:$F,0),MATCH($A$1,'Curriculum 2023-2024'!$K:$K,0)))+2+$A12),IF(IF(_xlfn.IFNA(MATCH($A$1,'Curriculum 2023-2024'!$A:$A,0),0)&gt;0,1,IF(_xlfn.IFNA(MATCH($A$1,'Curriculum 2023-2024'!$F:$F,0),0)&gt;0,2,IF(_xlfn.IFNA(MATCH($A$1,'Curriculum 2023-2024'!$K:$K,0),0)&gt;0,3,0)))=2,INDEX('Curriculum 2023-2024'!$F:$F,_xlfn.IFNA(MATCH($A$1,'Curriculum 2023-2024'!$A:$A,0),_xlfn.IFNA(MATCH($A$1,'Curriculum 2023-2024'!$F:$F,0),MATCH($A$1,'Curriculum 2023-2024'!$K:$K,0)))+2+$A12),IF(IF(_xlfn.IFNA(MATCH($A$1,'Curriculum 2023-2024'!$A:$A,0),0)&gt;0,1,IF(_xlfn.IFNA(MATCH($A$1,'Curriculum 2023-2024'!$F:$F,0),0)&gt;0,2,IF(_xlfn.IFNA(MATCH($A$1,'Curriculum 2023-2024'!$K:$K,0),0)&gt;0,3,0)))=3,INDEX('Curriculum 2023-2024'!$K:$K,_xlfn.IFNA(MATCH($A$1,'Curriculum 2023-2024'!$A:$A,0),_xlfn.IFNA(MATCH($A$1,'Curriculum 2023-2024'!$F:$F,0),MATCH($A$1,'Curriculum 2023-2024'!$K:$K,0)))+2+$A12),"")))</f>
        <v>201400044</v>
      </c>
      <c r="C1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2023-2024'!$K:$K,0)))+2+$A12),IF(IF(_xlfn.IFNA(MATCH($A$1,'Curriculum 2023-2024'!$A:$A,0),0)&gt;0,1,IF(_xlfn.IFNA(MATCH($A$1,'Curriculum 2023-2024'!$F:$F,0),0)&gt;0,2,IF(_xlfn.IFNA(MATCH($A$1,'Curriculum 2023-2024'!$K:$K,0),0)&gt;0,3,0)))=2,INDEX('Curriculum 2023-2024'!$G:$G,_xlfn.IFNA(MATCH($A$1,'Curriculum 2023-2024'!$A:$A,0),_xlfn.IFNA(MATCH($A$1,'Curriculum 2023-2024'!$F:$F,0),MATCH($A$1,'Curriculum 2023-2024'!$K:$K,0)))+2+$A12),IF(IF(_xlfn.IFNA(MATCH($A$1,'Curriculum 2023-2024'!$A:$A,0),0)&gt;0,1,IF(_xlfn.IFNA(MATCH($A$1,'Curriculum 2023-2024'!$F:$F,0),0)&gt;0,2,IF(_xlfn.IFNA(MATCH($A$1,'Curriculum 2023-2024'!$K:$K,0),0)&gt;0,3,0)))=3,INDEX('Curriculum 2023-2024'!$L:$L,_xlfn.IFNA(MATCH($A$1,'Curriculum 2023-2024'!$A:$A,0),_xlfn.IFNA(MATCH($A$1,'Curriculum 2023-2024'!$F:$F,0),MATCH($A$1,'Curriculum 2023-2024'!$K:$K,0)))+2+$A12),"")))</f>
        <v>Plastic &amp; Elastomer Engineering</v>
      </c>
      <c r="D12">
        <v>5</v>
      </c>
    </row>
    <row r="13" spans="1:4" x14ac:dyDescent="0.25">
      <c r="A13">
        <v>12</v>
      </c>
      <c r="B13">
        <f>IF(IF(_xlfn.IFNA(MATCH($A$1,'Curriculum 2023-2024'!$A:$A,0),0)&gt;0,1,IF(_xlfn.IFNA(MATCH($A$1,'Curriculum 2023-2024'!$F:$F,0),0)&gt;0,2,IF(_xlfn.IFNA(MATCH($A$1,'Curriculum 2023-2024'!$K:$K,0),0)&gt;0,3,0)))=1,INDEX('Curriculum 2023-2024'!$A:$A,_xlfn.IFNA(MATCH($A$1,'Curriculum 2023-2024'!$A:$A,0),_xlfn.IFNA(MATCH($A$1,'Curriculum 2023-2024'!$F:$F,0),MATCH($A$1,'Curriculum 2023-2024'!$K:$K,0)))+2+$A13),IF(IF(_xlfn.IFNA(MATCH($A$1,'Curriculum 2023-2024'!$A:$A,0),0)&gt;0,1,IF(_xlfn.IFNA(MATCH($A$1,'Curriculum 2023-2024'!$F:$F,0),0)&gt;0,2,IF(_xlfn.IFNA(MATCH($A$1,'Curriculum 2023-2024'!$K:$K,0),0)&gt;0,3,0)))=2,INDEX('Curriculum 2023-2024'!$F:$F,_xlfn.IFNA(MATCH($A$1,'Curriculum 2023-2024'!$A:$A,0),_xlfn.IFNA(MATCH($A$1,'Curriculum 2023-2024'!$F:$F,0),MATCH($A$1,'Curriculum 2023-2024'!$K:$K,0)))+2+$A13),IF(IF(_xlfn.IFNA(MATCH($A$1,'Curriculum 2023-2024'!$A:$A,0),0)&gt;0,1,IF(_xlfn.IFNA(MATCH($A$1,'Curriculum 2023-2024'!$F:$F,0),0)&gt;0,2,IF(_xlfn.IFNA(MATCH($A$1,'Curriculum 2023-2024'!$K:$K,0),0)&gt;0,3,0)))=3,INDEX('Curriculum 2023-2024'!$K:$K,_xlfn.IFNA(MATCH($A$1,'Curriculum 2023-2024'!$A:$A,0),_xlfn.IFNA(MATCH($A$1,'Curriculum 2023-2024'!$F:$F,0),MATCH($A$1,'Curriculum 2023-2024'!$K:$K,0)))+2+$A13),"")))</f>
        <v>191155700</v>
      </c>
      <c r="C1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2023-2024'!$K:$K,0)))+2+$A13),IF(IF(_xlfn.IFNA(MATCH($A$1,'Curriculum 2023-2024'!$A:$A,0),0)&gt;0,1,IF(_xlfn.IFNA(MATCH($A$1,'Curriculum 2023-2024'!$F:$F,0),0)&gt;0,2,IF(_xlfn.IFNA(MATCH($A$1,'Curriculum 2023-2024'!$K:$K,0),0)&gt;0,3,0)))=2,INDEX('Curriculum 2023-2024'!$G:$G,_xlfn.IFNA(MATCH($A$1,'Curriculum 2023-2024'!$A:$A,0),_xlfn.IFNA(MATCH($A$1,'Curriculum 2023-2024'!$F:$F,0),MATCH($A$1,'Curriculum 2023-2024'!$K:$K,0)))+2+$A13),IF(IF(_xlfn.IFNA(MATCH($A$1,'Curriculum 2023-2024'!$A:$A,0),0)&gt;0,1,IF(_xlfn.IFNA(MATCH($A$1,'Curriculum 2023-2024'!$F:$F,0),0)&gt;0,2,IF(_xlfn.IFNA(MATCH($A$1,'Curriculum 2023-2024'!$K:$K,0),0)&gt;0,3,0)))=3,INDEX('Curriculum 2023-2024'!$L:$L,_xlfn.IFNA(MATCH($A$1,'Curriculum 2023-2024'!$A:$A,0),_xlfn.IFNA(MATCH($A$1,'Curriculum 2023-2024'!$F:$F,0),MATCH($A$1,'Curriculum 2023-2024'!$K:$K,0)))+2+$A13),"")))</f>
        <v>Solids &amp; Surfaces</v>
      </c>
      <c r="D13">
        <v>5</v>
      </c>
    </row>
    <row r="14" spans="1:4" x14ac:dyDescent="0.25">
      <c r="A14">
        <v>1</v>
      </c>
      <c r="B14">
        <f>IF(IF(_xlfn.IFNA(MATCH($A$1,'Curriculum 2023-2024'!$A:$A,0),0)&gt;0,1,IF(_xlfn.IFNA(MATCH($A$1,'Curriculum 2023-2024'!$F:$F,0),0)&gt;0,2,IF(_xlfn.IFNA(MATCH($A$1,'Curriculum 2023-2024'!$K:$K,0),0)&gt;0,3,0)))=1,INDEX('Curriculum 2023-2024'!$A:$A,_xlfn.IFNA(MATCH($A$1,'Curriculum 2023-2024'!$A:$A,0),_xlfn.IFNA(MATCH($A$1,'Curriculum 2023-2024'!$F:$F,0),MATCH($A$1,'Curriculum 2023-2024'!$K:$K,0)))+15+$A14),IF(IF(_xlfn.IFNA(MATCH($A$1,'Curriculum 2023-2024'!$A:$A,0),0)&gt;0,1,IF(_xlfn.IFNA(MATCH($A$1,'Curriculum 2023-2024'!$F:$F,0),0)&gt;0,2,IF(_xlfn.IFNA(MATCH($A$1,'Curriculum 2023-2024'!$K:$K,0),0)&gt;0,3,0)))=2,INDEX('Curriculum 2023-2024'!$F:$F,_xlfn.IFNA(MATCH($A$1,'Curriculum 2023-2024'!$A:$A,0),_xlfn.IFNA(MATCH($A$1,'Curriculum 2023-2024'!$F:$F,0),MATCH($A$1,'Curriculum 2023-2024'!$K:$K,0)))+15+$A14),IF(IF(_xlfn.IFNA(MATCH($A$1,'Curriculum 2023-2024'!$A:$A,0),0)&gt;0,1,IF(_xlfn.IFNA(MATCH($A$1,'Curriculum 2023-2024'!$F:$F,0),0)&gt;0,2,IF(_xlfn.IFNA(MATCH($A$1,'Curriculum 2023-2024'!$K:$K,0),0)&gt;0,3,0)))=3,INDEX('Curriculum 2023-2024'!$K:$K,_xlfn.IFNA(MATCH($A$1,'Curriculum 2023-2024'!$A:$A,0),_xlfn.IFNA(MATCH($A$1,'Curriculum 2023-2024'!$F:$F,0),MATCH($A$1,'Curriculum 2023-2024'!$K:$K,0)))+15+$A14),"")))</f>
        <v>202001392</v>
      </c>
      <c r="C1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2023-2024'!$K:$K,0)))+15+$A14),IF(IF(_xlfn.IFNA(MATCH($A$1,'Curriculum 2023-2024'!$A:$A,0),0)&gt;0,1,IF(_xlfn.IFNA(MATCH($A$1,'Curriculum 2023-2024'!$F:$F,0),0)&gt;0,2,IF(_xlfn.IFNA(MATCH($A$1,'Curriculum 2023-2024'!$K:$K,0),0)&gt;0,3,0)))=2,INDEX('Curriculum 2023-2024'!$G:$G,_xlfn.IFNA(MATCH($A$1,'Curriculum 2023-2024'!$A:$A,0),_xlfn.IFNA(MATCH($A$1,'Curriculum 2023-2024'!$F:$F,0),MATCH($A$1,'Curriculum 2023-2024'!$K:$K,0)))+15+$A14),IF(IF(_xlfn.IFNA(MATCH($A$1,'Curriculum 2023-2024'!$A:$A,0),0)&gt;0,1,IF(_xlfn.IFNA(MATCH($A$1,'Curriculum 2023-2024'!$F:$F,0),0)&gt;0,2,IF(_xlfn.IFNA(MATCH($A$1,'Curriculum 2023-2024'!$K:$K,0),0)&gt;0,3,0)))=3,INDEX('Curriculum 2023-2024'!$L:$L,_xlfn.IFNA(MATCH($A$1,'Curriculum 2023-2024'!$A:$A,0),_xlfn.IFNA(MATCH($A$1,'Curriculum 2023-2024'!$F:$F,0),MATCH($A$1,'Curriculum 2023-2024'!$K:$K,0)))+15+$A14),"")))</f>
        <v>Active Sound and Vibration Control</v>
      </c>
      <c r="D14">
        <v>5</v>
      </c>
    </row>
    <row r="15" spans="1:4" x14ac:dyDescent="0.25">
      <c r="A15">
        <v>2</v>
      </c>
      <c r="B15">
        <f>IF(IF(_xlfn.IFNA(MATCH($A$1,'Curriculum 2023-2024'!$A:$A,0),0)&gt;0,1,IF(_xlfn.IFNA(MATCH($A$1,'Curriculum 2023-2024'!$F:$F,0),0)&gt;0,2,IF(_xlfn.IFNA(MATCH($A$1,'Curriculum 2023-2024'!$K:$K,0),0)&gt;0,3,0)))=1,INDEX('Curriculum 2023-2024'!$A:$A,_xlfn.IFNA(MATCH($A$1,'Curriculum 2023-2024'!$A:$A,0),_xlfn.IFNA(MATCH($A$1,'Curriculum 2023-2024'!$F:$F,0),MATCH($A$1,'Curriculum 2023-2024'!$K:$K,0)))+15+$A15),IF(IF(_xlfn.IFNA(MATCH($A$1,'Curriculum 2023-2024'!$A:$A,0),0)&gt;0,1,IF(_xlfn.IFNA(MATCH($A$1,'Curriculum 2023-2024'!$F:$F,0),0)&gt;0,2,IF(_xlfn.IFNA(MATCH($A$1,'Curriculum 2023-2024'!$K:$K,0),0)&gt;0,3,0)))=2,INDEX('Curriculum 2023-2024'!$F:$F,_xlfn.IFNA(MATCH($A$1,'Curriculum 2023-2024'!$A:$A,0),_xlfn.IFNA(MATCH($A$1,'Curriculum 2023-2024'!$F:$F,0),MATCH($A$1,'Curriculum 2023-2024'!$K:$K,0)))+15+$A15),IF(IF(_xlfn.IFNA(MATCH($A$1,'Curriculum 2023-2024'!$A:$A,0),0)&gt;0,1,IF(_xlfn.IFNA(MATCH($A$1,'Curriculum 2023-2024'!$F:$F,0),0)&gt;0,2,IF(_xlfn.IFNA(MATCH($A$1,'Curriculum 2023-2024'!$K:$K,0),0)&gt;0,3,0)))=3,INDEX('Curriculum 2023-2024'!$K:$K,_xlfn.IFNA(MATCH($A$1,'Curriculum 2023-2024'!$A:$A,0),_xlfn.IFNA(MATCH($A$1,'Curriculum 2023-2024'!$F:$F,0),MATCH($A$1,'Curriculum 2023-2024'!$K:$K,0)))+15+$A15),"")))</f>
        <v>202100228</v>
      </c>
      <c r="C1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2023-2024'!$K:$K,0)))+15+$A15),IF(IF(_xlfn.IFNA(MATCH($A$1,'Curriculum 2023-2024'!$A:$A,0),0)&gt;0,1,IF(_xlfn.IFNA(MATCH($A$1,'Curriculum 2023-2024'!$F:$F,0),0)&gt;0,2,IF(_xlfn.IFNA(MATCH($A$1,'Curriculum 2023-2024'!$K:$K,0),0)&gt;0,3,0)))=2,INDEX('Curriculum 2023-2024'!$G:$G,_xlfn.IFNA(MATCH($A$1,'Curriculum 2023-2024'!$A:$A,0),_xlfn.IFNA(MATCH($A$1,'Curriculum 2023-2024'!$F:$F,0),MATCH($A$1,'Curriculum 2023-2024'!$K:$K,0)))+15+$A15),IF(IF(_xlfn.IFNA(MATCH($A$1,'Curriculum 2023-2024'!$A:$A,0),0)&gt;0,1,IF(_xlfn.IFNA(MATCH($A$1,'Curriculum 2023-2024'!$F:$F,0),0)&gt;0,2,IF(_xlfn.IFNA(MATCH($A$1,'Curriculum 2023-2024'!$K:$K,0),0)&gt;0,3,0)))=3,INDEX('Curriculum 2023-2024'!$L:$L,_xlfn.IFNA(MATCH($A$1,'Curriculum 2023-2024'!$A:$A,0),_xlfn.IFNA(MATCH($A$1,'Curriculum 2023-2024'!$F:$F,0),MATCH($A$1,'Curriculum 2023-2024'!$K:$K,0)))+15+$A15),"")))</f>
        <v>Adhesion and Bonding Technology</v>
      </c>
      <c r="D15">
        <v>5</v>
      </c>
    </row>
    <row r="16" spans="1:4" x14ac:dyDescent="0.25">
      <c r="A16">
        <v>3</v>
      </c>
      <c r="B16">
        <f>IF(IF(_xlfn.IFNA(MATCH($A$1,'Curriculum 2023-2024'!$A:$A,0),0)&gt;0,1,IF(_xlfn.IFNA(MATCH($A$1,'Curriculum 2023-2024'!$F:$F,0),0)&gt;0,2,IF(_xlfn.IFNA(MATCH($A$1,'Curriculum 2023-2024'!$K:$K,0),0)&gt;0,3,0)))=1,INDEX('Curriculum 2023-2024'!$A:$A,_xlfn.IFNA(MATCH($A$1,'Curriculum 2023-2024'!$A:$A,0),_xlfn.IFNA(MATCH($A$1,'Curriculum 2023-2024'!$F:$F,0),MATCH($A$1,'Curriculum 2023-2024'!$K:$K,0)))+15+$A16),IF(IF(_xlfn.IFNA(MATCH($A$1,'Curriculum 2023-2024'!$A:$A,0),0)&gt;0,1,IF(_xlfn.IFNA(MATCH($A$1,'Curriculum 2023-2024'!$F:$F,0),0)&gt;0,2,IF(_xlfn.IFNA(MATCH($A$1,'Curriculum 2023-2024'!$K:$K,0),0)&gt;0,3,0)))=2,INDEX('Curriculum 2023-2024'!$F:$F,_xlfn.IFNA(MATCH($A$1,'Curriculum 2023-2024'!$A:$A,0),_xlfn.IFNA(MATCH($A$1,'Curriculum 2023-2024'!$F:$F,0),MATCH($A$1,'Curriculum 2023-2024'!$K:$K,0)))+15+$A16),IF(IF(_xlfn.IFNA(MATCH($A$1,'Curriculum 2023-2024'!$A:$A,0),0)&gt;0,1,IF(_xlfn.IFNA(MATCH($A$1,'Curriculum 2023-2024'!$F:$F,0),0)&gt;0,2,IF(_xlfn.IFNA(MATCH($A$1,'Curriculum 2023-2024'!$K:$K,0),0)&gt;0,3,0)))=3,INDEX('Curriculum 2023-2024'!$K:$K,_xlfn.IFNA(MATCH($A$1,'Curriculum 2023-2024'!$A:$A,0),_xlfn.IFNA(MATCH($A$1,'Curriculum 2023-2024'!$F:$F,0),MATCH($A$1,'Curriculum 2023-2024'!$K:$K,0)))+15+$A16),"")))</f>
        <v>201500024</v>
      </c>
      <c r="C1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2023-2024'!$K:$K,0)))+15+$A16),IF(IF(_xlfn.IFNA(MATCH($A$1,'Curriculum 2023-2024'!$A:$A,0),0)&gt;0,1,IF(_xlfn.IFNA(MATCH($A$1,'Curriculum 2023-2024'!$F:$F,0),0)&gt;0,2,IF(_xlfn.IFNA(MATCH($A$1,'Curriculum 2023-2024'!$K:$K,0),0)&gt;0,3,0)))=2,INDEX('Curriculum 2023-2024'!$G:$G,_xlfn.IFNA(MATCH($A$1,'Curriculum 2023-2024'!$A:$A,0),_xlfn.IFNA(MATCH($A$1,'Curriculum 2023-2024'!$F:$F,0),MATCH($A$1,'Curriculum 2023-2024'!$K:$K,0)))+15+$A16),IF(IF(_xlfn.IFNA(MATCH($A$1,'Curriculum 2023-2024'!$A:$A,0),0)&gt;0,1,IF(_xlfn.IFNA(MATCH($A$1,'Curriculum 2023-2024'!$F:$F,0),0)&gt;0,2,IF(_xlfn.IFNA(MATCH($A$1,'Curriculum 2023-2024'!$K:$K,0),0)&gt;0,3,0)))=3,INDEX('Curriculum 2023-2024'!$L:$L,_xlfn.IFNA(MATCH($A$1,'Curriculum 2023-2024'!$A:$A,0),_xlfn.IFNA(MATCH($A$1,'Curriculum 2023-2024'!$F:$F,0),MATCH($A$1,'Curriculum 2023-2024'!$K:$K,0)))+15+$A16),"")))</f>
        <v>Advanced Thermodynamics</v>
      </c>
      <c r="D16">
        <v>5</v>
      </c>
    </row>
    <row r="17" spans="1:4" x14ac:dyDescent="0.25">
      <c r="A17">
        <v>4</v>
      </c>
      <c r="B17">
        <f>IF(IF(_xlfn.IFNA(MATCH($A$1,'Curriculum 2023-2024'!$A:$A,0),0)&gt;0,1,IF(_xlfn.IFNA(MATCH($A$1,'Curriculum 2023-2024'!$F:$F,0),0)&gt;0,2,IF(_xlfn.IFNA(MATCH($A$1,'Curriculum 2023-2024'!$K:$K,0),0)&gt;0,3,0)))=1,INDEX('Curriculum 2023-2024'!$A:$A,_xlfn.IFNA(MATCH($A$1,'Curriculum 2023-2024'!$A:$A,0),_xlfn.IFNA(MATCH($A$1,'Curriculum 2023-2024'!$F:$F,0),MATCH($A$1,'Curriculum 2023-2024'!$K:$K,0)))+15+$A17),IF(IF(_xlfn.IFNA(MATCH($A$1,'Curriculum 2023-2024'!$A:$A,0),0)&gt;0,1,IF(_xlfn.IFNA(MATCH($A$1,'Curriculum 2023-2024'!$F:$F,0),0)&gt;0,2,IF(_xlfn.IFNA(MATCH($A$1,'Curriculum 2023-2024'!$K:$K,0),0)&gt;0,3,0)))=2,INDEX('Curriculum 2023-2024'!$F:$F,_xlfn.IFNA(MATCH($A$1,'Curriculum 2023-2024'!$A:$A,0),_xlfn.IFNA(MATCH($A$1,'Curriculum 2023-2024'!$F:$F,0),MATCH($A$1,'Curriculum 2023-2024'!$K:$K,0)))+15+$A17),IF(IF(_xlfn.IFNA(MATCH($A$1,'Curriculum 2023-2024'!$A:$A,0),0)&gt;0,1,IF(_xlfn.IFNA(MATCH($A$1,'Curriculum 2023-2024'!$F:$F,0),0)&gt;0,2,IF(_xlfn.IFNA(MATCH($A$1,'Curriculum 2023-2024'!$K:$K,0),0)&gt;0,3,0)))=3,INDEX('Curriculum 2023-2024'!$K:$K,_xlfn.IFNA(MATCH($A$1,'Curriculum 2023-2024'!$A:$A,0),_xlfn.IFNA(MATCH($A$1,'Curriculum 2023-2024'!$F:$F,0),MATCH($A$1,'Curriculum 2023-2024'!$K:$K,0)))+15+$A17),"")))</f>
        <v>191121700</v>
      </c>
      <c r="C17"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2023-2024'!$K:$K,0)))+15+$A17),IF(IF(_xlfn.IFNA(MATCH($A$1,'Curriculum 2023-2024'!$A:$A,0),0)&gt;0,1,IF(_xlfn.IFNA(MATCH($A$1,'Curriculum 2023-2024'!$F:$F,0),0)&gt;0,2,IF(_xlfn.IFNA(MATCH($A$1,'Curriculum 2023-2024'!$K:$K,0),0)&gt;0,3,0)))=2,INDEX('Curriculum 2023-2024'!$G:$G,_xlfn.IFNA(MATCH($A$1,'Curriculum 2023-2024'!$A:$A,0),_xlfn.IFNA(MATCH($A$1,'Curriculum 2023-2024'!$F:$F,0),MATCH($A$1,'Curriculum 2023-2024'!$K:$K,0)))+15+$A17),IF(IF(_xlfn.IFNA(MATCH($A$1,'Curriculum 2023-2024'!$A:$A,0),0)&gt;0,1,IF(_xlfn.IFNA(MATCH($A$1,'Curriculum 2023-2024'!$F:$F,0),0)&gt;0,2,IF(_xlfn.IFNA(MATCH($A$1,'Curriculum 2023-2024'!$K:$K,0),0)&gt;0,3,0)))=3,INDEX('Curriculum 2023-2024'!$L:$L,_xlfn.IFNA(MATCH($A$1,'Curriculum 2023-2024'!$A:$A,0),_xlfn.IFNA(MATCH($A$1,'Curriculum 2023-2024'!$F:$F,0),MATCH($A$1,'Curriculum 2023-2024'!$K:$K,0)))+15+$A17),"")))</f>
        <v>Composites Forming</v>
      </c>
      <c r="D17">
        <v>5</v>
      </c>
    </row>
    <row r="18" spans="1:4" x14ac:dyDescent="0.25">
      <c r="A18">
        <v>5</v>
      </c>
      <c r="B18">
        <f>IF(IF(_xlfn.IFNA(MATCH($A$1,'Curriculum 2023-2024'!$A:$A,0),0)&gt;0,1,IF(_xlfn.IFNA(MATCH($A$1,'Curriculum 2023-2024'!$F:$F,0),0)&gt;0,2,IF(_xlfn.IFNA(MATCH($A$1,'Curriculum 2023-2024'!$K:$K,0),0)&gt;0,3,0)))=1,INDEX('Curriculum 2023-2024'!$A:$A,_xlfn.IFNA(MATCH($A$1,'Curriculum 2023-2024'!$A:$A,0),_xlfn.IFNA(MATCH($A$1,'Curriculum 2023-2024'!$F:$F,0),MATCH($A$1,'Curriculum 2023-2024'!$K:$K,0)))+15+$A18),IF(IF(_xlfn.IFNA(MATCH($A$1,'Curriculum 2023-2024'!$A:$A,0),0)&gt;0,1,IF(_xlfn.IFNA(MATCH($A$1,'Curriculum 2023-2024'!$F:$F,0),0)&gt;0,2,IF(_xlfn.IFNA(MATCH($A$1,'Curriculum 2023-2024'!$K:$K,0),0)&gt;0,3,0)))=2,INDEX('Curriculum 2023-2024'!$F:$F,_xlfn.IFNA(MATCH($A$1,'Curriculum 2023-2024'!$A:$A,0),_xlfn.IFNA(MATCH($A$1,'Curriculum 2023-2024'!$F:$F,0),MATCH($A$1,'Curriculum 2023-2024'!$K:$K,0)))+15+$A18),IF(IF(_xlfn.IFNA(MATCH($A$1,'Curriculum 2023-2024'!$A:$A,0),0)&gt;0,1,IF(_xlfn.IFNA(MATCH($A$1,'Curriculum 2023-2024'!$F:$F,0),0)&gt;0,2,IF(_xlfn.IFNA(MATCH($A$1,'Curriculum 2023-2024'!$K:$K,0),0)&gt;0,3,0)))=3,INDEX('Curriculum 2023-2024'!$K:$K,_xlfn.IFNA(MATCH($A$1,'Curriculum 2023-2024'!$A:$A,0),_xlfn.IFNA(MATCH($A$1,'Curriculum 2023-2024'!$F:$F,0),MATCH($A$1,'Curriculum 2023-2024'!$K:$K,0)))+15+$A18),"")))</f>
        <v>191121710</v>
      </c>
      <c r="C18"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2023-2024'!$K:$K,0)))+15+$A18),IF(IF(_xlfn.IFNA(MATCH($A$1,'Curriculum 2023-2024'!$A:$A,0),0)&gt;0,1,IF(_xlfn.IFNA(MATCH($A$1,'Curriculum 2023-2024'!$F:$F,0),0)&gt;0,2,IF(_xlfn.IFNA(MATCH($A$1,'Curriculum 2023-2024'!$K:$K,0),0)&gt;0,3,0)))=2,INDEX('Curriculum 2023-2024'!$G:$G,_xlfn.IFNA(MATCH($A$1,'Curriculum 2023-2024'!$A:$A,0),_xlfn.IFNA(MATCH($A$1,'Curriculum 2023-2024'!$F:$F,0),MATCH($A$1,'Curriculum 2023-2024'!$K:$K,0)))+15+$A18),IF(IF(_xlfn.IFNA(MATCH($A$1,'Curriculum 2023-2024'!$A:$A,0),0)&gt;0,1,IF(_xlfn.IFNA(MATCH($A$1,'Curriculum 2023-2024'!$F:$F,0),0)&gt;0,2,IF(_xlfn.IFNA(MATCH($A$1,'Curriculum 2023-2024'!$K:$K,0),0)&gt;0,3,0)))=3,INDEX('Curriculum 2023-2024'!$L:$L,_xlfn.IFNA(MATCH($A$1,'Curriculum 2023-2024'!$A:$A,0),_xlfn.IFNA(MATCH($A$1,'Curriculum 2023-2024'!$F:$F,0),MATCH($A$1,'Curriculum 2023-2024'!$K:$K,0)))+15+$A18),"")))</f>
        <v>Composites</v>
      </c>
      <c r="D18">
        <v>5</v>
      </c>
    </row>
    <row r="19" spans="1:4" x14ac:dyDescent="0.25">
      <c r="A19">
        <v>6</v>
      </c>
      <c r="B19">
        <f>IF(IF(_xlfn.IFNA(MATCH($A$1,'Curriculum 2023-2024'!$A:$A,0),0)&gt;0,1,IF(_xlfn.IFNA(MATCH($A$1,'Curriculum 2023-2024'!$F:$F,0),0)&gt;0,2,IF(_xlfn.IFNA(MATCH($A$1,'Curriculum 2023-2024'!$K:$K,0),0)&gt;0,3,0)))=1,INDEX('Curriculum 2023-2024'!$A:$A,_xlfn.IFNA(MATCH($A$1,'Curriculum 2023-2024'!$A:$A,0),_xlfn.IFNA(MATCH($A$1,'Curriculum 2023-2024'!$F:$F,0),MATCH($A$1,'Curriculum 2023-2024'!$K:$K,0)))+15+$A19),IF(IF(_xlfn.IFNA(MATCH($A$1,'Curriculum 2023-2024'!$A:$A,0),0)&gt;0,1,IF(_xlfn.IFNA(MATCH($A$1,'Curriculum 2023-2024'!$F:$F,0),0)&gt;0,2,IF(_xlfn.IFNA(MATCH($A$1,'Curriculum 2023-2024'!$K:$K,0),0)&gt;0,3,0)))=2,INDEX('Curriculum 2023-2024'!$F:$F,_xlfn.IFNA(MATCH($A$1,'Curriculum 2023-2024'!$A:$A,0),_xlfn.IFNA(MATCH($A$1,'Curriculum 2023-2024'!$F:$F,0),MATCH($A$1,'Curriculum 2023-2024'!$K:$K,0)))+15+$A19),IF(IF(_xlfn.IFNA(MATCH($A$1,'Curriculum 2023-2024'!$A:$A,0),0)&gt;0,1,IF(_xlfn.IFNA(MATCH($A$1,'Curriculum 2023-2024'!$F:$F,0),0)&gt;0,2,IF(_xlfn.IFNA(MATCH($A$1,'Curriculum 2023-2024'!$K:$K,0),0)&gt;0,3,0)))=3,INDEX('Curriculum 2023-2024'!$K:$K,_xlfn.IFNA(MATCH($A$1,'Curriculum 2023-2024'!$A:$A,0),_xlfn.IFNA(MATCH($A$1,'Curriculum 2023-2024'!$F:$F,0),MATCH($A$1,'Curriculum 2023-2024'!$K:$K,0)))+15+$A19),"")))</f>
        <v>202200127</v>
      </c>
      <c r="C19"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2023-2024'!$K:$K,0)))+15+$A19),IF(IF(_xlfn.IFNA(MATCH($A$1,'Curriculum 2023-2024'!$A:$A,0),0)&gt;0,1,IF(_xlfn.IFNA(MATCH($A$1,'Curriculum 2023-2024'!$F:$F,0),0)&gt;0,2,IF(_xlfn.IFNA(MATCH($A$1,'Curriculum 2023-2024'!$K:$K,0),0)&gt;0,3,0)))=2,INDEX('Curriculum 2023-2024'!$G:$G,_xlfn.IFNA(MATCH($A$1,'Curriculum 2023-2024'!$A:$A,0),_xlfn.IFNA(MATCH($A$1,'Curriculum 2023-2024'!$F:$F,0),MATCH($A$1,'Curriculum 2023-2024'!$K:$K,0)))+15+$A19),IF(IF(_xlfn.IFNA(MATCH($A$1,'Curriculum 2023-2024'!$A:$A,0),0)&gt;0,1,IF(_xlfn.IFNA(MATCH($A$1,'Curriculum 2023-2024'!$F:$F,0),0)&gt;0,2,IF(_xlfn.IFNA(MATCH($A$1,'Curriculum 2023-2024'!$K:$K,0),0)&gt;0,3,0)))=3,INDEX('Curriculum 2023-2024'!$L:$L,_xlfn.IFNA(MATCH($A$1,'Curriculum 2023-2024'!$A:$A,0),_xlfn.IFNA(MATCH($A$1,'Curriculum 2023-2024'!$F:$F,0),MATCH($A$1,'Curriculum 2023-2024'!$K:$K,0)))+15+$A19),"")))</f>
        <v>Computational Optimization</v>
      </c>
      <c r="D19">
        <v>5</v>
      </c>
    </row>
    <row r="20" spans="1:4" x14ac:dyDescent="0.25">
      <c r="A20">
        <v>7</v>
      </c>
      <c r="B20">
        <f>IF(IF(_xlfn.IFNA(MATCH($A$1,'Curriculum 2023-2024'!$A:$A,0),0)&gt;0,1,IF(_xlfn.IFNA(MATCH($A$1,'Curriculum 2023-2024'!$F:$F,0),0)&gt;0,2,IF(_xlfn.IFNA(MATCH($A$1,'Curriculum 2023-2024'!$K:$K,0),0)&gt;0,3,0)))=1,INDEX('Curriculum 2023-2024'!$A:$A,_xlfn.IFNA(MATCH($A$1,'Curriculum 2023-2024'!$A:$A,0),_xlfn.IFNA(MATCH($A$1,'Curriculum 2023-2024'!$F:$F,0),MATCH($A$1,'Curriculum 2023-2024'!$K:$K,0)))+15+$A20),IF(IF(_xlfn.IFNA(MATCH($A$1,'Curriculum 2023-2024'!$A:$A,0),0)&gt;0,1,IF(_xlfn.IFNA(MATCH($A$1,'Curriculum 2023-2024'!$F:$F,0),0)&gt;0,2,IF(_xlfn.IFNA(MATCH($A$1,'Curriculum 2023-2024'!$K:$K,0),0)&gt;0,3,0)))=2,INDEX('Curriculum 2023-2024'!$F:$F,_xlfn.IFNA(MATCH($A$1,'Curriculum 2023-2024'!$A:$A,0),_xlfn.IFNA(MATCH($A$1,'Curriculum 2023-2024'!$F:$F,0),MATCH($A$1,'Curriculum 2023-2024'!$K:$K,0)))+15+$A20),IF(IF(_xlfn.IFNA(MATCH($A$1,'Curriculum 2023-2024'!$A:$A,0),0)&gt;0,1,IF(_xlfn.IFNA(MATCH($A$1,'Curriculum 2023-2024'!$F:$F,0),0)&gt;0,2,IF(_xlfn.IFNA(MATCH($A$1,'Curriculum 2023-2024'!$K:$K,0),0)&gt;0,3,0)))=3,INDEX('Curriculum 2023-2024'!$K:$K,_xlfn.IFNA(MATCH($A$1,'Curriculum 2023-2024'!$A:$A,0),_xlfn.IFNA(MATCH($A$1,'Curriculum 2023-2024'!$F:$F,0),MATCH($A$1,'Curriculum 2023-2024'!$K:$K,0)))+15+$A20),"")))</f>
        <v>201500344</v>
      </c>
      <c r="C20"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2023-2024'!$K:$K,0)))+15+$A20),IF(IF(_xlfn.IFNA(MATCH($A$1,'Curriculum 2023-2024'!$A:$A,0),0)&gt;0,1,IF(_xlfn.IFNA(MATCH($A$1,'Curriculum 2023-2024'!$F:$F,0),0)&gt;0,2,IF(_xlfn.IFNA(MATCH($A$1,'Curriculum 2023-2024'!$K:$K,0),0)&gt;0,3,0)))=2,INDEX('Curriculum 2023-2024'!$G:$G,_xlfn.IFNA(MATCH($A$1,'Curriculum 2023-2024'!$A:$A,0),_xlfn.IFNA(MATCH($A$1,'Curriculum 2023-2024'!$F:$F,0),MATCH($A$1,'Curriculum 2023-2024'!$K:$K,0)))+15+$A20),IF(IF(_xlfn.IFNA(MATCH($A$1,'Curriculum 2023-2024'!$A:$A,0),0)&gt;0,1,IF(_xlfn.IFNA(MATCH($A$1,'Curriculum 2023-2024'!$F:$F,0),0)&gt;0,2,IF(_xlfn.IFNA(MATCH($A$1,'Curriculum 2023-2024'!$K:$K,0),0)&gt;0,3,0)))=3,INDEX('Curriculum 2023-2024'!$L:$L,_xlfn.IFNA(MATCH($A$1,'Curriculum 2023-2024'!$A:$A,0),_xlfn.IFNA(MATCH($A$1,'Curriculum 2023-2024'!$F:$F,0),MATCH($A$1,'Curriculum 2023-2024'!$K:$K,0)))+15+$A20),"")))</f>
        <v>Elastomer Science &amp; Engineering</v>
      </c>
      <c r="D20">
        <v>5</v>
      </c>
    </row>
    <row r="21" spans="1:4" x14ac:dyDescent="0.25">
      <c r="A21">
        <v>8</v>
      </c>
      <c r="B21">
        <f>IF(IF(_xlfn.IFNA(MATCH($A$1,'Curriculum 2023-2024'!$A:$A,0),0)&gt;0,1,IF(_xlfn.IFNA(MATCH($A$1,'Curriculum 2023-2024'!$F:$F,0),0)&gt;0,2,IF(_xlfn.IFNA(MATCH($A$1,'Curriculum 2023-2024'!$K:$K,0),0)&gt;0,3,0)))=1,INDEX('Curriculum 2023-2024'!$A:$A,_xlfn.IFNA(MATCH($A$1,'Curriculum 2023-2024'!$A:$A,0),_xlfn.IFNA(MATCH($A$1,'Curriculum 2023-2024'!$F:$F,0),MATCH($A$1,'Curriculum 2023-2024'!$K:$K,0)))+15+$A21),IF(IF(_xlfn.IFNA(MATCH($A$1,'Curriculum 2023-2024'!$A:$A,0),0)&gt;0,1,IF(_xlfn.IFNA(MATCH($A$1,'Curriculum 2023-2024'!$F:$F,0),0)&gt;0,2,IF(_xlfn.IFNA(MATCH($A$1,'Curriculum 2023-2024'!$K:$K,0),0)&gt;0,3,0)))=2,INDEX('Curriculum 2023-2024'!$F:$F,_xlfn.IFNA(MATCH($A$1,'Curriculum 2023-2024'!$A:$A,0),_xlfn.IFNA(MATCH($A$1,'Curriculum 2023-2024'!$F:$F,0),MATCH($A$1,'Curriculum 2023-2024'!$K:$K,0)))+15+$A21),IF(IF(_xlfn.IFNA(MATCH($A$1,'Curriculum 2023-2024'!$A:$A,0),0)&gt;0,1,IF(_xlfn.IFNA(MATCH($A$1,'Curriculum 2023-2024'!$F:$F,0),0)&gt;0,2,IF(_xlfn.IFNA(MATCH($A$1,'Curriculum 2023-2024'!$K:$K,0),0)&gt;0,3,0)))=3,INDEX('Curriculum 2023-2024'!$K:$K,_xlfn.IFNA(MATCH($A$1,'Curriculum 2023-2024'!$A:$A,0),_xlfn.IFNA(MATCH($A$1,'Curriculum 2023-2024'!$F:$F,0),MATCH($A$1,'Curriculum 2023-2024'!$K:$K,0)))+15+$A21),"")))</f>
        <v>191157750</v>
      </c>
      <c r="C21"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2023-2024'!$K:$K,0)))+15+$A21),IF(IF(_xlfn.IFNA(MATCH($A$1,'Curriculum 2023-2024'!$A:$A,0),0)&gt;0,1,IF(_xlfn.IFNA(MATCH($A$1,'Curriculum 2023-2024'!$F:$F,0),0)&gt;0,2,IF(_xlfn.IFNA(MATCH($A$1,'Curriculum 2023-2024'!$K:$K,0),0)&gt;0,3,0)))=2,INDEX('Curriculum 2023-2024'!$G:$G,_xlfn.IFNA(MATCH($A$1,'Curriculum 2023-2024'!$A:$A,0),_xlfn.IFNA(MATCH($A$1,'Curriculum 2023-2024'!$F:$F,0),MATCH($A$1,'Curriculum 2023-2024'!$K:$K,0)))+15+$A21),IF(IF(_xlfn.IFNA(MATCH($A$1,'Curriculum 2023-2024'!$A:$A,0),0)&gt;0,1,IF(_xlfn.IFNA(MATCH($A$1,'Curriculum 2023-2024'!$F:$F,0),0)&gt;0,2,IF(_xlfn.IFNA(MATCH($A$1,'Curriculum 2023-2024'!$K:$K,0),0)&gt;0,3,0)))=3,INDEX('Curriculum 2023-2024'!$L:$L,_xlfn.IFNA(MATCH($A$1,'Curriculum 2023-2024'!$A:$A,0),_xlfn.IFNA(MATCH($A$1,'Curriculum 2023-2024'!$F:$F,0),MATCH($A$1,'Curriculum 2023-2024'!$K:$K,0)))+15+$A21),"")))</f>
        <v>Engineering Acoustics</v>
      </c>
      <c r="D21">
        <v>5</v>
      </c>
    </row>
    <row r="22" spans="1:4" x14ac:dyDescent="0.25">
      <c r="A22">
        <v>9</v>
      </c>
      <c r="B22">
        <f>IF(IF(_xlfn.IFNA(MATCH($A$1,'Curriculum 2023-2024'!$A:$A,0),0)&gt;0,1,IF(_xlfn.IFNA(MATCH($A$1,'Curriculum 2023-2024'!$F:$F,0),0)&gt;0,2,IF(_xlfn.IFNA(MATCH($A$1,'Curriculum 2023-2024'!$K:$K,0),0)&gt;0,3,0)))=1,INDEX('Curriculum 2023-2024'!$A:$A,_xlfn.IFNA(MATCH($A$1,'Curriculum 2023-2024'!$A:$A,0),_xlfn.IFNA(MATCH($A$1,'Curriculum 2023-2024'!$F:$F,0),MATCH($A$1,'Curriculum 2023-2024'!$K:$K,0)))+15+$A22),IF(IF(_xlfn.IFNA(MATCH($A$1,'Curriculum 2023-2024'!$A:$A,0),0)&gt;0,1,IF(_xlfn.IFNA(MATCH($A$1,'Curriculum 2023-2024'!$F:$F,0),0)&gt;0,2,IF(_xlfn.IFNA(MATCH($A$1,'Curriculum 2023-2024'!$K:$K,0),0)&gt;0,3,0)))=2,INDEX('Curriculum 2023-2024'!$F:$F,_xlfn.IFNA(MATCH($A$1,'Curriculum 2023-2024'!$A:$A,0),_xlfn.IFNA(MATCH($A$1,'Curriculum 2023-2024'!$F:$F,0),MATCH($A$1,'Curriculum 2023-2024'!$K:$K,0)))+15+$A22),IF(IF(_xlfn.IFNA(MATCH($A$1,'Curriculum 2023-2024'!$A:$A,0),0)&gt;0,1,IF(_xlfn.IFNA(MATCH($A$1,'Curriculum 2023-2024'!$F:$F,0),0)&gt;0,2,IF(_xlfn.IFNA(MATCH($A$1,'Curriculum 2023-2024'!$K:$K,0),0)&gt;0,3,0)))=3,INDEX('Curriculum 2023-2024'!$K:$K,_xlfn.IFNA(MATCH($A$1,'Curriculum 2023-2024'!$A:$A,0),_xlfn.IFNA(MATCH($A$1,'Curriculum 2023-2024'!$F:$F,0),MATCH($A$1,'Curriculum 2023-2024'!$K:$K,0)))+15+$A22),"")))</f>
        <v>201900074</v>
      </c>
      <c r="C22"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2023-2024'!$K:$K,0)))+15+$A22),IF(IF(_xlfn.IFNA(MATCH($A$1,'Curriculum 2023-2024'!$A:$A,0),0)&gt;0,1,IF(_xlfn.IFNA(MATCH($A$1,'Curriculum 2023-2024'!$F:$F,0),0)&gt;0,2,IF(_xlfn.IFNA(MATCH($A$1,'Curriculum 2023-2024'!$K:$K,0),0)&gt;0,3,0)))=2,INDEX('Curriculum 2023-2024'!$G:$G,_xlfn.IFNA(MATCH($A$1,'Curriculum 2023-2024'!$A:$A,0),_xlfn.IFNA(MATCH($A$1,'Curriculum 2023-2024'!$F:$F,0),MATCH($A$1,'Curriculum 2023-2024'!$K:$K,0)))+15+$A22),IF(IF(_xlfn.IFNA(MATCH($A$1,'Curriculum 2023-2024'!$A:$A,0),0)&gt;0,1,IF(_xlfn.IFNA(MATCH($A$1,'Curriculum 2023-2024'!$F:$F,0),0)&gt;0,2,IF(_xlfn.IFNA(MATCH($A$1,'Curriculum 2023-2024'!$K:$K,0),0)&gt;0,3,0)))=3,INDEX('Curriculum 2023-2024'!$L:$L,_xlfn.IFNA(MATCH($A$1,'Curriculum 2023-2024'!$A:$A,0),_xlfn.IFNA(MATCH($A$1,'Curriculum 2023-2024'!$F:$F,0),MATCH($A$1,'Curriculum 2023-2024'!$K:$K,0)))+15+$A22),"")))</f>
        <v>Fundamentals of Numerical Methods</v>
      </c>
      <c r="D22">
        <v>5</v>
      </c>
    </row>
    <row r="23" spans="1:4" x14ac:dyDescent="0.25">
      <c r="A23">
        <v>10</v>
      </c>
      <c r="B23">
        <f>IF(IF(_xlfn.IFNA(MATCH($A$1,'Curriculum 2023-2024'!$A:$A,0),0)&gt;0,1,IF(_xlfn.IFNA(MATCH($A$1,'Curriculum 2023-2024'!$F:$F,0),0)&gt;0,2,IF(_xlfn.IFNA(MATCH($A$1,'Curriculum 2023-2024'!$K:$K,0),0)&gt;0,3,0)))=1,INDEX('Curriculum 2023-2024'!$A:$A,_xlfn.IFNA(MATCH($A$1,'Curriculum 2023-2024'!$A:$A,0),_xlfn.IFNA(MATCH($A$1,'Curriculum 2023-2024'!$F:$F,0),MATCH($A$1,'Curriculum 2023-2024'!$K:$K,0)))+15+$A23),IF(IF(_xlfn.IFNA(MATCH($A$1,'Curriculum 2023-2024'!$A:$A,0),0)&gt;0,1,IF(_xlfn.IFNA(MATCH($A$1,'Curriculum 2023-2024'!$F:$F,0),0)&gt;0,2,IF(_xlfn.IFNA(MATCH($A$1,'Curriculum 2023-2024'!$K:$K,0),0)&gt;0,3,0)))=2,INDEX('Curriculum 2023-2024'!$F:$F,_xlfn.IFNA(MATCH($A$1,'Curriculum 2023-2024'!$A:$A,0),_xlfn.IFNA(MATCH($A$1,'Curriculum 2023-2024'!$F:$F,0),MATCH($A$1,'Curriculum 2023-2024'!$K:$K,0)))+15+$A23),IF(IF(_xlfn.IFNA(MATCH($A$1,'Curriculum 2023-2024'!$A:$A,0),0)&gt;0,1,IF(_xlfn.IFNA(MATCH($A$1,'Curriculum 2023-2024'!$F:$F,0),0)&gt;0,2,IF(_xlfn.IFNA(MATCH($A$1,'Curriculum 2023-2024'!$K:$K,0),0)&gt;0,3,0)))=3,INDEX('Curriculum 2023-2024'!$K:$K,_xlfn.IFNA(MATCH($A$1,'Curriculum 2023-2024'!$A:$A,0),_xlfn.IFNA(MATCH($A$1,'Curriculum 2023-2024'!$F:$F,0),MATCH($A$1,'Curriculum 2023-2024'!$K:$K,0)))+15+$A23),"")))</f>
        <v>191137400</v>
      </c>
      <c r="C23"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2023-2024'!$K:$K,0)))+15+$A23),IF(IF(_xlfn.IFNA(MATCH($A$1,'Curriculum 2023-2024'!$A:$A,0),0)&gt;0,1,IF(_xlfn.IFNA(MATCH($A$1,'Curriculum 2023-2024'!$F:$F,0),0)&gt;0,2,IF(_xlfn.IFNA(MATCH($A$1,'Curriculum 2023-2024'!$K:$K,0),0)&gt;0,3,0)))=2,INDEX('Curriculum 2023-2024'!$G:$G,_xlfn.IFNA(MATCH($A$1,'Curriculum 2023-2024'!$A:$A,0),_xlfn.IFNA(MATCH($A$1,'Curriculum 2023-2024'!$F:$F,0),MATCH($A$1,'Curriculum 2023-2024'!$K:$K,0)))+15+$A23),IF(IF(_xlfn.IFNA(MATCH($A$1,'Curriculum 2023-2024'!$A:$A,0),0)&gt;0,1,IF(_xlfn.IFNA(MATCH($A$1,'Curriculum 2023-2024'!$F:$F,0),0)&gt;0,2,IF(_xlfn.IFNA(MATCH($A$1,'Curriculum 2023-2024'!$K:$K,0),0)&gt;0,3,0)))=3,INDEX('Curriculum 2023-2024'!$L:$L,_xlfn.IFNA(MATCH($A$1,'Curriculum 2023-2024'!$A:$A,0),_xlfn.IFNA(MATCH($A$1,'Curriculum 2023-2024'!$F:$F,0),MATCH($A$1,'Curriculum 2023-2024'!$K:$K,0)))+15+$A23),"")))</f>
        <v>Laser Materials Processing</v>
      </c>
      <c r="D23">
        <v>5</v>
      </c>
    </row>
    <row r="24" spans="1:4" x14ac:dyDescent="0.25">
      <c r="A24">
        <v>11</v>
      </c>
      <c r="B24">
        <f>IF(IF(_xlfn.IFNA(MATCH($A$1,'Curriculum 2023-2024'!$A:$A,0),0)&gt;0,1,IF(_xlfn.IFNA(MATCH($A$1,'Curriculum 2023-2024'!$F:$F,0),0)&gt;0,2,IF(_xlfn.IFNA(MATCH($A$1,'Curriculum 2023-2024'!$K:$K,0),0)&gt;0,3,0)))=1,INDEX('Curriculum 2023-2024'!$A:$A,_xlfn.IFNA(MATCH($A$1,'Curriculum 2023-2024'!$A:$A,0),_xlfn.IFNA(MATCH($A$1,'Curriculum 2023-2024'!$F:$F,0),MATCH($A$1,'Curriculum 2023-2024'!$K:$K,0)))+15+$A24),IF(IF(_xlfn.IFNA(MATCH($A$1,'Curriculum 2023-2024'!$A:$A,0),0)&gt;0,1,IF(_xlfn.IFNA(MATCH($A$1,'Curriculum 2023-2024'!$F:$F,0),0)&gt;0,2,IF(_xlfn.IFNA(MATCH($A$1,'Curriculum 2023-2024'!$K:$K,0),0)&gt;0,3,0)))=2,INDEX('Curriculum 2023-2024'!$F:$F,_xlfn.IFNA(MATCH($A$1,'Curriculum 2023-2024'!$A:$A,0),_xlfn.IFNA(MATCH($A$1,'Curriculum 2023-2024'!$F:$F,0),MATCH($A$1,'Curriculum 2023-2024'!$K:$K,0)))+15+$A24),IF(IF(_xlfn.IFNA(MATCH($A$1,'Curriculum 2023-2024'!$A:$A,0),0)&gt;0,1,IF(_xlfn.IFNA(MATCH($A$1,'Curriculum 2023-2024'!$F:$F,0),0)&gt;0,2,IF(_xlfn.IFNA(MATCH($A$1,'Curriculum 2023-2024'!$K:$K,0),0)&gt;0,3,0)))=3,INDEX('Curriculum 2023-2024'!$K:$K,_xlfn.IFNA(MATCH($A$1,'Curriculum 2023-2024'!$A:$A,0),_xlfn.IFNA(MATCH($A$1,'Curriculum 2023-2024'!$F:$F,0),MATCH($A$1,'Curriculum 2023-2024'!$K:$K,0)))+15+$A24),"")))</f>
        <v>202000256</v>
      </c>
      <c r="C2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2023-2024'!$K:$K,0)))+15+$A24),IF(IF(_xlfn.IFNA(MATCH($A$1,'Curriculum 2023-2024'!$A:$A,0),0)&gt;0,1,IF(_xlfn.IFNA(MATCH($A$1,'Curriculum 2023-2024'!$F:$F,0),0)&gt;0,2,IF(_xlfn.IFNA(MATCH($A$1,'Curriculum 2023-2024'!$K:$K,0),0)&gt;0,3,0)))=2,INDEX('Curriculum 2023-2024'!$G:$G,_xlfn.IFNA(MATCH($A$1,'Curriculum 2023-2024'!$A:$A,0),_xlfn.IFNA(MATCH($A$1,'Curriculum 2023-2024'!$F:$F,0),MATCH($A$1,'Curriculum 2023-2024'!$K:$K,0)))+15+$A24),IF(IF(_xlfn.IFNA(MATCH($A$1,'Curriculum 2023-2024'!$A:$A,0),0)&gt;0,1,IF(_xlfn.IFNA(MATCH($A$1,'Curriculum 2023-2024'!$F:$F,0),0)&gt;0,2,IF(_xlfn.IFNA(MATCH($A$1,'Curriculum 2023-2024'!$K:$K,0),0)&gt;0,3,0)))=3,INDEX('Curriculum 2023-2024'!$L:$L,_xlfn.IFNA(MATCH($A$1,'Curriculum 2023-2024'!$A:$A,0),_xlfn.IFNA(MATCH($A$1,'Curriculum 2023-2024'!$F:$F,0),MATCH($A$1,'Curriculum 2023-2024'!$K:$K,0)))+15+$A24),"")))</f>
        <v>Learning and Adaptive Control</v>
      </c>
      <c r="D24">
        <v>5</v>
      </c>
    </row>
    <row r="25" spans="1:4" x14ac:dyDescent="0.25">
      <c r="A25">
        <v>12</v>
      </c>
      <c r="B25">
        <f>IF(IF(_xlfn.IFNA(MATCH($A$1,'Curriculum 2023-2024'!$A:$A,0),0)&gt;0,1,IF(_xlfn.IFNA(MATCH($A$1,'Curriculum 2023-2024'!$F:$F,0),0)&gt;0,2,IF(_xlfn.IFNA(MATCH($A$1,'Curriculum 2023-2024'!$K:$K,0),0)&gt;0,3,0)))=1,INDEX('Curriculum 2023-2024'!$A:$A,_xlfn.IFNA(MATCH($A$1,'Curriculum 2023-2024'!$A:$A,0),_xlfn.IFNA(MATCH($A$1,'Curriculum 2023-2024'!$F:$F,0),MATCH($A$1,'Curriculum 2023-2024'!$K:$K,0)))+15+$A25),IF(IF(_xlfn.IFNA(MATCH($A$1,'Curriculum 2023-2024'!$A:$A,0),0)&gt;0,1,IF(_xlfn.IFNA(MATCH($A$1,'Curriculum 2023-2024'!$F:$F,0),0)&gt;0,2,IF(_xlfn.IFNA(MATCH($A$1,'Curriculum 2023-2024'!$K:$K,0),0)&gt;0,3,0)))=2,INDEX('Curriculum 2023-2024'!$F:$F,_xlfn.IFNA(MATCH($A$1,'Curriculum 2023-2024'!$A:$A,0),_xlfn.IFNA(MATCH($A$1,'Curriculum 2023-2024'!$F:$F,0),MATCH($A$1,'Curriculum 2023-2024'!$K:$K,0)))+15+$A25),IF(IF(_xlfn.IFNA(MATCH($A$1,'Curriculum 2023-2024'!$A:$A,0),0)&gt;0,1,IF(_xlfn.IFNA(MATCH($A$1,'Curriculum 2023-2024'!$F:$F,0),0)&gt;0,2,IF(_xlfn.IFNA(MATCH($A$1,'Curriculum 2023-2024'!$K:$K,0),0)&gt;0,3,0)))=3,INDEX('Curriculum 2023-2024'!$K:$K,_xlfn.IFNA(MATCH($A$1,'Curriculum 2023-2024'!$A:$A,0),_xlfn.IFNA(MATCH($A$1,'Curriculum 2023-2024'!$F:$F,0),MATCH($A$1,'Curriculum 2023-2024'!$K:$K,0)))+15+$A25),"")))</f>
        <v>201900097</v>
      </c>
      <c r="C2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2023-2024'!$K:$K,0)))+15+$A25),IF(IF(_xlfn.IFNA(MATCH($A$1,'Curriculum 2023-2024'!$A:$A,0),0)&gt;0,1,IF(_xlfn.IFNA(MATCH($A$1,'Curriculum 2023-2024'!$F:$F,0),0)&gt;0,2,IF(_xlfn.IFNA(MATCH($A$1,'Curriculum 2023-2024'!$K:$K,0),0)&gt;0,3,0)))=2,INDEX('Curriculum 2023-2024'!$G:$G,_xlfn.IFNA(MATCH($A$1,'Curriculum 2023-2024'!$A:$A,0),_xlfn.IFNA(MATCH($A$1,'Curriculum 2023-2024'!$F:$F,0),MATCH($A$1,'Curriculum 2023-2024'!$K:$K,0)))+15+$A25),IF(IF(_xlfn.IFNA(MATCH($A$1,'Curriculum 2023-2024'!$A:$A,0),0)&gt;0,1,IF(_xlfn.IFNA(MATCH($A$1,'Curriculum 2023-2024'!$F:$F,0),0)&gt;0,2,IF(_xlfn.IFNA(MATCH($A$1,'Curriculum 2023-2024'!$K:$K,0),0)&gt;0,3,0)))=3,INDEX('Curriculum 2023-2024'!$L:$L,_xlfn.IFNA(MATCH($A$1,'Curriculum 2023-2024'!$A:$A,0),_xlfn.IFNA(MATCH($A$1,'Curriculum 2023-2024'!$F:$F,0),MATCH($A$1,'Curriculum 2023-2024'!$K:$K,0)))+15+$A25),"")))</f>
        <v>Machine Learning in Engineering</v>
      </c>
      <c r="D25">
        <v>5</v>
      </c>
    </row>
    <row r="26" spans="1:4" x14ac:dyDescent="0.25">
      <c r="A26">
        <v>13</v>
      </c>
      <c r="B26">
        <f>IF(IF(_xlfn.IFNA(MATCH($A$1,'Curriculum 2023-2024'!$A:$A,0),0)&gt;0,1,IF(_xlfn.IFNA(MATCH($A$1,'Curriculum 2023-2024'!$F:$F,0),0)&gt;0,2,IF(_xlfn.IFNA(MATCH($A$1,'Curriculum 2023-2024'!$K:$K,0),0)&gt;0,3,0)))=1,INDEX('Curriculum 2023-2024'!$A:$A,_xlfn.IFNA(MATCH($A$1,'Curriculum 2023-2024'!$A:$A,0),_xlfn.IFNA(MATCH($A$1,'Curriculum 2023-2024'!$F:$F,0),MATCH($A$1,'Curriculum 2023-2024'!$K:$K,0)))+15+$A26),IF(IF(_xlfn.IFNA(MATCH($A$1,'Curriculum 2023-2024'!$A:$A,0),0)&gt;0,1,IF(_xlfn.IFNA(MATCH($A$1,'Curriculum 2023-2024'!$F:$F,0),0)&gt;0,2,IF(_xlfn.IFNA(MATCH($A$1,'Curriculum 2023-2024'!$K:$K,0),0)&gt;0,3,0)))=2,INDEX('Curriculum 2023-2024'!$F:$F,_xlfn.IFNA(MATCH($A$1,'Curriculum 2023-2024'!$A:$A,0),_xlfn.IFNA(MATCH($A$1,'Curriculum 2023-2024'!$F:$F,0),MATCH($A$1,'Curriculum 2023-2024'!$K:$K,0)))+15+$A26),IF(IF(_xlfn.IFNA(MATCH($A$1,'Curriculum 2023-2024'!$A:$A,0),0)&gt;0,1,IF(_xlfn.IFNA(MATCH($A$1,'Curriculum 2023-2024'!$F:$F,0),0)&gt;0,2,IF(_xlfn.IFNA(MATCH($A$1,'Curriculum 2023-2024'!$K:$K,0),0)&gt;0,3,0)))=3,INDEX('Curriculum 2023-2024'!$K:$K,_xlfn.IFNA(MATCH($A$1,'Curriculum 2023-2024'!$A:$A,0),_xlfn.IFNA(MATCH($A$1,'Curriculum 2023-2024'!$F:$F,0),MATCH($A$1,'Curriculum 2023-2024'!$K:$K,0)))+15+$A26),"")))</f>
        <v>202100319</v>
      </c>
      <c r="C2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2023-2024'!$K:$K,0)))+15+$A26),IF(IF(_xlfn.IFNA(MATCH($A$1,'Curriculum 2023-2024'!$A:$A,0),0)&gt;0,1,IF(_xlfn.IFNA(MATCH($A$1,'Curriculum 2023-2024'!$F:$F,0),0)&gt;0,2,IF(_xlfn.IFNA(MATCH($A$1,'Curriculum 2023-2024'!$K:$K,0),0)&gt;0,3,0)))=2,INDEX('Curriculum 2023-2024'!$G:$G,_xlfn.IFNA(MATCH($A$1,'Curriculum 2023-2024'!$A:$A,0),_xlfn.IFNA(MATCH($A$1,'Curriculum 2023-2024'!$F:$F,0),MATCH($A$1,'Curriculum 2023-2024'!$K:$K,0)))+15+$A26),IF(IF(_xlfn.IFNA(MATCH($A$1,'Curriculum 2023-2024'!$A:$A,0),0)&gt;0,1,IF(_xlfn.IFNA(MATCH($A$1,'Curriculum 2023-2024'!$F:$F,0),0)&gt;0,2,IF(_xlfn.IFNA(MATCH($A$1,'Curriculum 2023-2024'!$K:$K,0),0)&gt;0,3,0)))=3,INDEX('Curriculum 2023-2024'!$L:$L,_xlfn.IFNA(MATCH($A$1,'Curriculum 2023-2024'!$A:$A,0),_xlfn.IFNA(MATCH($A$1,'Curriculum 2023-2024'!$F:$F,0),MATCH($A$1,'Curriculum 2023-2024'!$K:$K,0)))+15+$A26),"")))</f>
        <v>Phase Transformations in Manufacturing</v>
      </c>
      <c r="D26">
        <v>5</v>
      </c>
    </row>
    <row r="27" spans="1:4" x14ac:dyDescent="0.25">
      <c r="A27">
        <v>14</v>
      </c>
      <c r="B27">
        <f>IF(IF(_xlfn.IFNA(MATCH($A$1,'Curriculum 2023-2024'!$A:$A,0),0)&gt;0,1,IF(_xlfn.IFNA(MATCH($A$1,'Curriculum 2023-2024'!$F:$F,0),0)&gt;0,2,IF(_xlfn.IFNA(MATCH($A$1,'Curriculum 2023-2024'!$K:$K,0),0)&gt;0,3,0)))=1,INDEX('Curriculum 2023-2024'!$A:$A,_xlfn.IFNA(MATCH($A$1,'Curriculum 2023-2024'!$A:$A,0),_xlfn.IFNA(MATCH($A$1,'Curriculum 2023-2024'!$F:$F,0),MATCH($A$1,'Curriculum 2023-2024'!$K:$K,0)))+15+$A27),IF(IF(_xlfn.IFNA(MATCH($A$1,'Curriculum 2023-2024'!$A:$A,0),0)&gt;0,1,IF(_xlfn.IFNA(MATCH($A$1,'Curriculum 2023-2024'!$F:$F,0),0)&gt;0,2,IF(_xlfn.IFNA(MATCH($A$1,'Curriculum 2023-2024'!$K:$K,0),0)&gt;0,3,0)))=2,INDEX('Curriculum 2023-2024'!$F:$F,_xlfn.IFNA(MATCH($A$1,'Curriculum 2023-2024'!$A:$A,0),_xlfn.IFNA(MATCH($A$1,'Curriculum 2023-2024'!$F:$F,0),MATCH($A$1,'Curriculum 2023-2024'!$K:$K,0)))+15+$A27),IF(IF(_xlfn.IFNA(MATCH($A$1,'Curriculum 2023-2024'!$A:$A,0),0)&gt;0,1,IF(_xlfn.IFNA(MATCH($A$1,'Curriculum 2023-2024'!$F:$F,0),0)&gt;0,2,IF(_xlfn.IFNA(MATCH($A$1,'Curriculum 2023-2024'!$K:$K,0),0)&gt;0,3,0)))=3,INDEX('Curriculum 2023-2024'!$K:$K,_xlfn.IFNA(MATCH($A$1,'Curriculum 2023-2024'!$A:$A,0),_xlfn.IFNA(MATCH($A$1,'Curriculum 2023-2024'!$F:$F,0),MATCH($A$1,'Curriculum 2023-2024'!$K:$K,0)))+15+$A27),"")))</f>
        <v>191121740</v>
      </c>
      <c r="C27"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2023-2024'!$K:$K,0)))+15+$A27),IF(IF(_xlfn.IFNA(MATCH($A$1,'Curriculum 2023-2024'!$A:$A,0),0)&gt;0,1,IF(_xlfn.IFNA(MATCH($A$1,'Curriculum 2023-2024'!$F:$F,0),0)&gt;0,2,IF(_xlfn.IFNA(MATCH($A$1,'Curriculum 2023-2024'!$K:$K,0),0)&gt;0,3,0)))=2,INDEX('Curriculum 2023-2024'!$G:$G,_xlfn.IFNA(MATCH($A$1,'Curriculum 2023-2024'!$A:$A,0),_xlfn.IFNA(MATCH($A$1,'Curriculum 2023-2024'!$F:$F,0),MATCH($A$1,'Curriculum 2023-2024'!$K:$K,0)))+15+$A27),IF(IF(_xlfn.IFNA(MATCH($A$1,'Curriculum 2023-2024'!$A:$A,0),0)&gt;0,1,IF(_xlfn.IFNA(MATCH($A$1,'Curriculum 2023-2024'!$F:$F,0),0)&gt;0,2,IF(_xlfn.IFNA(MATCH($A$1,'Curriculum 2023-2024'!$K:$K,0),0)&gt;0,3,0)))=3,INDEX('Curriculum 2023-2024'!$L:$L,_xlfn.IFNA(MATCH($A$1,'Curriculum 2023-2024'!$A:$A,0),_xlfn.IFNA(MATCH($A$1,'Curriculum 2023-2024'!$F:$F,0),MATCH($A$1,'Curriculum 2023-2024'!$K:$K,0)))+15+$A27),"")))</f>
        <v>Rheology &amp; Processing of Thermoplastics</v>
      </c>
      <c r="D27">
        <v>5</v>
      </c>
    </row>
    <row r="28" spans="1:4" x14ac:dyDescent="0.25">
      <c r="A28">
        <v>15</v>
      </c>
      <c r="B28">
        <f>IF(IF(_xlfn.IFNA(MATCH($A$1,'Curriculum 2023-2024'!$A:$A,0),0)&gt;0,1,IF(_xlfn.IFNA(MATCH($A$1,'Curriculum 2023-2024'!$F:$F,0),0)&gt;0,2,IF(_xlfn.IFNA(MATCH($A$1,'Curriculum 2023-2024'!$K:$K,0),0)&gt;0,3,0)))=1,INDEX('Curriculum 2023-2024'!$A:$A,_xlfn.IFNA(MATCH($A$1,'Curriculum 2023-2024'!$A:$A,0),_xlfn.IFNA(MATCH($A$1,'Curriculum 2023-2024'!$F:$F,0),MATCH($A$1,'Curriculum 2023-2024'!$K:$K,0)))+15+$A28),IF(IF(_xlfn.IFNA(MATCH($A$1,'Curriculum 2023-2024'!$A:$A,0),0)&gt;0,1,IF(_xlfn.IFNA(MATCH($A$1,'Curriculum 2023-2024'!$F:$F,0),0)&gt;0,2,IF(_xlfn.IFNA(MATCH($A$1,'Curriculum 2023-2024'!$K:$K,0),0)&gt;0,3,0)))=2,INDEX('Curriculum 2023-2024'!$F:$F,_xlfn.IFNA(MATCH($A$1,'Curriculum 2023-2024'!$A:$A,0),_xlfn.IFNA(MATCH($A$1,'Curriculum 2023-2024'!$F:$F,0),MATCH($A$1,'Curriculum 2023-2024'!$K:$K,0)))+15+$A28),IF(IF(_xlfn.IFNA(MATCH($A$1,'Curriculum 2023-2024'!$A:$A,0),0)&gt;0,1,IF(_xlfn.IFNA(MATCH($A$1,'Curriculum 2023-2024'!$F:$F,0),0)&gt;0,2,IF(_xlfn.IFNA(MATCH($A$1,'Curriculum 2023-2024'!$K:$K,0),0)&gt;0,3,0)))=3,INDEX('Curriculum 2023-2024'!$K:$K,_xlfn.IFNA(MATCH($A$1,'Curriculum 2023-2024'!$A:$A,0),_xlfn.IFNA(MATCH($A$1,'Curriculum 2023-2024'!$F:$F,0),MATCH($A$1,'Curriculum 2023-2024'!$K:$K,0)))+15+$A28),"")))</f>
        <v>202100226</v>
      </c>
      <c r="C28"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2023-2024'!$K:$K,0)))+15+$A28),IF(IF(_xlfn.IFNA(MATCH($A$1,'Curriculum 2023-2024'!$A:$A,0),0)&gt;0,1,IF(_xlfn.IFNA(MATCH($A$1,'Curriculum 2023-2024'!$F:$F,0),0)&gt;0,2,IF(_xlfn.IFNA(MATCH($A$1,'Curriculum 2023-2024'!$K:$K,0),0)&gt;0,3,0)))=2,INDEX('Curriculum 2023-2024'!$G:$G,_xlfn.IFNA(MATCH($A$1,'Curriculum 2023-2024'!$A:$A,0),_xlfn.IFNA(MATCH($A$1,'Curriculum 2023-2024'!$F:$F,0),MATCH($A$1,'Curriculum 2023-2024'!$K:$K,0)))+15+$A28),IF(IF(_xlfn.IFNA(MATCH($A$1,'Curriculum 2023-2024'!$A:$A,0),0)&gt;0,1,IF(_xlfn.IFNA(MATCH($A$1,'Curriculum 2023-2024'!$F:$F,0),0)&gt;0,2,IF(_xlfn.IFNA(MATCH($A$1,'Curriculum 2023-2024'!$K:$K,0),0)&gt;0,3,0)))=3,INDEX('Curriculum 2023-2024'!$L:$L,_xlfn.IFNA(MATCH($A$1,'Curriculum 2023-2024'!$A:$A,0),_xlfn.IFNA(MATCH($A$1,'Curriculum 2023-2024'!$F:$F,0),MATCH($A$1,'Curriculum 2023-2024'!$K:$K,0)))+15+$A28),"")))</f>
        <v>Reinforcement learning in Engineering</v>
      </c>
      <c r="D28">
        <v>5</v>
      </c>
    </row>
    <row r="29" spans="1:4" x14ac:dyDescent="0.25">
      <c r="A29">
        <v>16</v>
      </c>
      <c r="B29">
        <f>IF(IF(_xlfn.IFNA(MATCH($A$1,'Curriculum 2023-2024'!$A:$A,0),0)&gt;0,1,IF(_xlfn.IFNA(MATCH($A$1,'Curriculum 2023-2024'!$F:$F,0),0)&gt;0,2,IF(_xlfn.IFNA(MATCH($A$1,'Curriculum 2023-2024'!$K:$K,0),0)&gt;0,3,0)))=1,INDEX('Curriculum 2023-2024'!$A:$A,_xlfn.IFNA(MATCH($A$1,'Curriculum 2023-2024'!$A:$A,0),_xlfn.IFNA(MATCH($A$1,'Curriculum 2023-2024'!$F:$F,0),MATCH($A$1,'Curriculum 2023-2024'!$K:$K,0)))+15+$A29),IF(IF(_xlfn.IFNA(MATCH($A$1,'Curriculum 2023-2024'!$A:$A,0),0)&gt;0,1,IF(_xlfn.IFNA(MATCH($A$1,'Curriculum 2023-2024'!$F:$F,0),0)&gt;0,2,IF(_xlfn.IFNA(MATCH($A$1,'Curriculum 2023-2024'!$K:$K,0),0)&gt;0,3,0)))=2,INDEX('Curriculum 2023-2024'!$F:$F,_xlfn.IFNA(MATCH($A$1,'Curriculum 2023-2024'!$A:$A,0),_xlfn.IFNA(MATCH($A$1,'Curriculum 2023-2024'!$F:$F,0),MATCH($A$1,'Curriculum 2023-2024'!$K:$K,0)))+15+$A29),IF(IF(_xlfn.IFNA(MATCH($A$1,'Curriculum 2023-2024'!$A:$A,0),0)&gt;0,1,IF(_xlfn.IFNA(MATCH($A$1,'Curriculum 2023-2024'!$F:$F,0),0)&gt;0,2,IF(_xlfn.IFNA(MATCH($A$1,'Curriculum 2023-2024'!$K:$K,0),0)&gt;0,3,0)))=3,INDEX('Curriculum 2023-2024'!$K:$K,_xlfn.IFNA(MATCH($A$1,'Curriculum 2023-2024'!$A:$A,0),_xlfn.IFNA(MATCH($A$1,'Curriculum 2023-2024'!$F:$F,0),MATCH($A$1,'Curriculum 2023-2024'!$K:$K,0)))+15+$A29),"")))</f>
        <v>202000037</v>
      </c>
      <c r="C29"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2023-2024'!$K:$K,0)))+15+$A29),IF(IF(_xlfn.IFNA(MATCH($A$1,'Curriculum 2023-2024'!$A:$A,0),0)&gt;0,1,IF(_xlfn.IFNA(MATCH($A$1,'Curriculum 2023-2024'!$F:$F,0),0)&gt;0,2,IF(_xlfn.IFNA(MATCH($A$1,'Curriculum 2023-2024'!$K:$K,0),0)&gt;0,3,0)))=2,INDEX('Curriculum 2023-2024'!$G:$G,_xlfn.IFNA(MATCH($A$1,'Curriculum 2023-2024'!$A:$A,0),_xlfn.IFNA(MATCH($A$1,'Curriculum 2023-2024'!$F:$F,0),MATCH($A$1,'Curriculum 2023-2024'!$K:$K,0)))+15+$A29),IF(IF(_xlfn.IFNA(MATCH($A$1,'Curriculum 2023-2024'!$A:$A,0),0)&gt;0,1,IF(_xlfn.IFNA(MATCH($A$1,'Curriculum 2023-2024'!$F:$F,0),0)&gt;0,2,IF(_xlfn.IFNA(MATCH($A$1,'Curriculum 2023-2024'!$K:$K,0),0)&gt;0,3,0)))=3,INDEX('Curriculum 2023-2024'!$L:$L,_xlfn.IFNA(MATCH($A$1,'Curriculum 2023-2024'!$A:$A,0),_xlfn.IFNA(MATCH($A$1,'Curriculum 2023-2024'!$F:$F,0),MATCH($A$1,'Curriculum 2023-2024'!$K:$K,0)))+15+$A29),"")))</f>
        <v>Structural Dynamics</v>
      </c>
      <c r="D29">
        <v>5</v>
      </c>
    </row>
    <row r="30" spans="1:4" x14ac:dyDescent="0.25">
      <c r="A30">
        <v>17</v>
      </c>
      <c r="B30">
        <f>IF(IF(_xlfn.IFNA(MATCH($A$1,'Curriculum 2023-2024'!$A:$A,0),0)&gt;0,1,IF(_xlfn.IFNA(MATCH($A$1,'Curriculum 2023-2024'!$F:$F,0),0)&gt;0,2,IF(_xlfn.IFNA(MATCH($A$1,'Curriculum 2023-2024'!$K:$K,0),0)&gt;0,3,0)))=1,INDEX('Curriculum 2023-2024'!$A:$A,_xlfn.IFNA(MATCH($A$1,'Curriculum 2023-2024'!$A:$A,0),_xlfn.IFNA(MATCH($A$1,'Curriculum 2023-2024'!$F:$F,0),MATCH($A$1,'Curriculum 2023-2024'!$K:$K,0)))+15+$A30),IF(IF(_xlfn.IFNA(MATCH($A$1,'Curriculum 2023-2024'!$A:$A,0),0)&gt;0,1,IF(_xlfn.IFNA(MATCH($A$1,'Curriculum 2023-2024'!$F:$F,0),0)&gt;0,2,IF(_xlfn.IFNA(MATCH($A$1,'Curriculum 2023-2024'!$K:$K,0),0)&gt;0,3,0)))=2,INDEX('Curriculum 2023-2024'!$F:$F,_xlfn.IFNA(MATCH($A$1,'Curriculum 2023-2024'!$A:$A,0),_xlfn.IFNA(MATCH($A$1,'Curriculum 2023-2024'!$F:$F,0),MATCH($A$1,'Curriculum 2023-2024'!$K:$K,0)))+15+$A30),IF(IF(_xlfn.IFNA(MATCH($A$1,'Curriculum 2023-2024'!$A:$A,0),0)&gt;0,1,IF(_xlfn.IFNA(MATCH($A$1,'Curriculum 2023-2024'!$F:$F,0),0)&gt;0,2,IF(_xlfn.IFNA(MATCH($A$1,'Curriculum 2023-2024'!$K:$K,0),0)&gt;0,3,0)))=3,INDEX('Curriculum 2023-2024'!$K:$K,_xlfn.IFNA(MATCH($A$1,'Curriculum 2023-2024'!$A:$A,0),_xlfn.IFNA(MATCH($A$1,'Curriculum 2023-2024'!$F:$F,0),MATCH($A$1,'Curriculum 2023-2024'!$K:$K,0)))+15+$A30),"")))</f>
        <v>201300039</v>
      </c>
      <c r="C30"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2023-2024'!$K:$K,0)))+15+$A30),IF(IF(_xlfn.IFNA(MATCH($A$1,'Curriculum 2023-2024'!$A:$A,0),0)&gt;0,1,IF(_xlfn.IFNA(MATCH($A$1,'Curriculum 2023-2024'!$F:$F,0),0)&gt;0,2,IF(_xlfn.IFNA(MATCH($A$1,'Curriculum 2023-2024'!$K:$K,0),0)&gt;0,3,0)))=2,INDEX('Curriculum 2023-2024'!$G:$G,_xlfn.IFNA(MATCH($A$1,'Curriculum 2023-2024'!$A:$A,0),_xlfn.IFNA(MATCH($A$1,'Curriculum 2023-2024'!$F:$F,0),MATCH($A$1,'Curriculum 2023-2024'!$K:$K,0)))+15+$A30),IF(IF(_xlfn.IFNA(MATCH($A$1,'Curriculum 2023-2024'!$A:$A,0),0)&gt;0,1,IF(_xlfn.IFNA(MATCH($A$1,'Curriculum 2023-2024'!$F:$F,0),0)&gt;0,2,IF(_xlfn.IFNA(MATCH($A$1,'Curriculum 2023-2024'!$K:$K,0),0)&gt;0,3,0)))=3,INDEX('Curriculum 2023-2024'!$L:$L,_xlfn.IFNA(MATCH($A$1,'Curriculum 2023-2024'!$A:$A,0),_xlfn.IFNA(MATCH($A$1,'Curriculum 2023-2024'!$F:$F,0),MATCH($A$1,'Curriculum 2023-2024'!$K:$K,0)))+15+$A30),"")))</f>
        <v>Structural Health and Condition Monitoring</v>
      </c>
      <c r="D30">
        <v>5</v>
      </c>
    </row>
    <row r="31" spans="1:4" x14ac:dyDescent="0.25">
      <c r="A31">
        <v>18</v>
      </c>
      <c r="B31">
        <f>IF(IF(_xlfn.IFNA(MATCH($A$1,'Curriculum 2023-2024'!$A:$A,0),0)&gt;0,1,IF(_xlfn.IFNA(MATCH($A$1,'Curriculum 2023-2024'!$F:$F,0),0)&gt;0,2,IF(_xlfn.IFNA(MATCH($A$1,'Curriculum 2023-2024'!$K:$K,0),0)&gt;0,3,0)))=1,INDEX('Curriculum 2023-2024'!$A:$A,_xlfn.IFNA(MATCH($A$1,'Curriculum 2023-2024'!$A:$A,0),_xlfn.IFNA(MATCH($A$1,'Curriculum 2023-2024'!$F:$F,0),MATCH($A$1,'Curriculum 2023-2024'!$K:$K,0)))+15+$A31),IF(IF(_xlfn.IFNA(MATCH($A$1,'Curriculum 2023-2024'!$A:$A,0),0)&gt;0,1,IF(_xlfn.IFNA(MATCH($A$1,'Curriculum 2023-2024'!$F:$F,0),0)&gt;0,2,IF(_xlfn.IFNA(MATCH($A$1,'Curriculum 2023-2024'!$K:$K,0),0)&gt;0,3,0)))=2,INDEX('Curriculum 2023-2024'!$F:$F,_xlfn.IFNA(MATCH($A$1,'Curriculum 2023-2024'!$A:$A,0),_xlfn.IFNA(MATCH($A$1,'Curriculum 2023-2024'!$F:$F,0),MATCH($A$1,'Curriculum 2023-2024'!$K:$K,0)))+15+$A31),IF(IF(_xlfn.IFNA(MATCH($A$1,'Curriculum 2023-2024'!$A:$A,0),0)&gt;0,1,IF(_xlfn.IFNA(MATCH($A$1,'Curriculum 2023-2024'!$F:$F,0),0)&gt;0,2,IF(_xlfn.IFNA(MATCH($A$1,'Curriculum 2023-2024'!$K:$K,0),0)&gt;0,3,0)))=3,INDEX('Curriculum 2023-2024'!$K:$K,_xlfn.IFNA(MATCH($A$1,'Curriculum 2023-2024'!$A:$A,0),_xlfn.IFNA(MATCH($A$1,'Curriculum 2023-2024'!$F:$F,0),MATCH($A$1,'Curriculum 2023-2024'!$K:$K,0)))+15+$A31),"")))</f>
        <v>191155710</v>
      </c>
      <c r="C31"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2023-2024'!$K:$K,0)))+15+$A31),IF(IF(_xlfn.IFNA(MATCH($A$1,'Curriculum 2023-2024'!$A:$A,0),0)&gt;0,1,IF(_xlfn.IFNA(MATCH($A$1,'Curriculum 2023-2024'!$F:$F,0),0)&gt;0,2,IF(_xlfn.IFNA(MATCH($A$1,'Curriculum 2023-2024'!$K:$K,0),0)&gt;0,3,0)))=2,INDEX('Curriculum 2023-2024'!$G:$G,_xlfn.IFNA(MATCH($A$1,'Curriculum 2023-2024'!$A:$A,0),_xlfn.IFNA(MATCH($A$1,'Curriculum 2023-2024'!$F:$F,0),MATCH($A$1,'Curriculum 2023-2024'!$K:$K,0)))+15+$A31),IF(IF(_xlfn.IFNA(MATCH($A$1,'Curriculum 2023-2024'!$A:$A,0),0)&gt;0,1,IF(_xlfn.IFNA(MATCH($A$1,'Curriculum 2023-2024'!$F:$F,0),0)&gt;0,2,IF(_xlfn.IFNA(MATCH($A$1,'Curriculum 2023-2024'!$K:$K,0),0)&gt;0,3,0)))=3,INDEX('Curriculum 2023-2024'!$L:$L,_xlfn.IFNA(MATCH($A$1,'Curriculum 2023-2024'!$A:$A,0),_xlfn.IFNA(MATCH($A$1,'Curriculum 2023-2024'!$F:$F,0),MATCH($A$1,'Curriculum 2023-2024'!$K:$K,0)))+15+$A31),"")))</f>
        <v>Surface Technology</v>
      </c>
      <c r="D31">
        <v>5</v>
      </c>
    </row>
    <row r="32" spans="1:4" x14ac:dyDescent="0.25">
      <c r="A32">
        <v>19</v>
      </c>
      <c r="B32">
        <f>IF(IF(_xlfn.IFNA(MATCH($A$1,'Curriculum 2023-2024'!$A:$A,0),0)&gt;0,1,IF(_xlfn.IFNA(MATCH($A$1,'Curriculum 2023-2024'!$F:$F,0),0)&gt;0,2,IF(_xlfn.IFNA(MATCH($A$1,'Curriculum 2023-2024'!$K:$K,0),0)&gt;0,3,0)))=1,INDEX('Curriculum 2023-2024'!$A:$A,_xlfn.IFNA(MATCH($A$1,'Curriculum 2023-2024'!$A:$A,0),_xlfn.IFNA(MATCH($A$1,'Curriculum 2023-2024'!$F:$F,0),MATCH($A$1,'Curriculum 2023-2024'!$K:$K,0)))+15+$A32),IF(IF(_xlfn.IFNA(MATCH($A$1,'Curriculum 2023-2024'!$A:$A,0),0)&gt;0,1,IF(_xlfn.IFNA(MATCH($A$1,'Curriculum 2023-2024'!$F:$F,0),0)&gt;0,2,IF(_xlfn.IFNA(MATCH($A$1,'Curriculum 2023-2024'!$K:$K,0),0)&gt;0,3,0)))=2,INDEX('Curriculum 2023-2024'!$F:$F,_xlfn.IFNA(MATCH($A$1,'Curriculum 2023-2024'!$A:$A,0),_xlfn.IFNA(MATCH($A$1,'Curriculum 2023-2024'!$F:$F,0),MATCH($A$1,'Curriculum 2023-2024'!$K:$K,0)))+15+$A32),IF(IF(_xlfn.IFNA(MATCH($A$1,'Curriculum 2023-2024'!$A:$A,0),0)&gt;0,1,IF(_xlfn.IFNA(MATCH($A$1,'Curriculum 2023-2024'!$F:$F,0),0)&gt;0,2,IF(_xlfn.IFNA(MATCH($A$1,'Curriculum 2023-2024'!$K:$K,0),0)&gt;0,3,0)))=3,INDEX('Curriculum 2023-2024'!$K:$K,_xlfn.IFNA(MATCH($A$1,'Curriculum 2023-2024'!$A:$A,0),_xlfn.IFNA(MATCH($A$1,'Curriculum 2023-2024'!$F:$F,0),MATCH($A$1,'Curriculum 2023-2024'!$K:$K,0)))+15+$A32),"")))</f>
        <v>202200111</v>
      </c>
      <c r="C32"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2023-2024'!$K:$K,0)))+15+$A32),IF(IF(_xlfn.IFNA(MATCH($A$1,'Curriculum 2023-2024'!$A:$A,0),0)&gt;0,1,IF(_xlfn.IFNA(MATCH($A$1,'Curriculum 2023-2024'!$F:$F,0),0)&gt;0,2,IF(_xlfn.IFNA(MATCH($A$1,'Curriculum 2023-2024'!$K:$K,0),0)&gt;0,3,0)))=2,INDEX('Curriculum 2023-2024'!$G:$G,_xlfn.IFNA(MATCH($A$1,'Curriculum 2023-2024'!$A:$A,0),_xlfn.IFNA(MATCH($A$1,'Curriculum 2023-2024'!$F:$F,0),MATCH($A$1,'Curriculum 2023-2024'!$K:$K,0)))+15+$A32),IF(IF(_xlfn.IFNA(MATCH($A$1,'Curriculum 2023-2024'!$A:$A,0),0)&gt;0,1,IF(_xlfn.IFNA(MATCH($A$1,'Curriculum 2023-2024'!$F:$F,0),0)&gt;0,2,IF(_xlfn.IFNA(MATCH($A$1,'Curriculum 2023-2024'!$K:$K,0),0)&gt;0,3,0)))=3,INDEX('Curriculum 2023-2024'!$L:$L,_xlfn.IFNA(MATCH($A$1,'Curriculum 2023-2024'!$A:$A,0),_xlfn.IFNA(MATCH($A$1,'Curriculum 2023-2024'!$F:$F,0),MATCH($A$1,'Curriculum 2023-2024'!$K:$K,0)))+15+$A32),"")))</f>
        <v>System Identification and Parameter Estimation</v>
      </c>
      <c r="D32">
        <v>5</v>
      </c>
    </row>
    <row r="33" spans="1:4" x14ac:dyDescent="0.25">
      <c r="A33">
        <v>20</v>
      </c>
      <c r="B33">
        <f>IF(IF(_xlfn.IFNA(MATCH($A$1,'Curriculum 2023-2024'!$A:$A,0),0)&gt;0,1,IF(_xlfn.IFNA(MATCH($A$1,'Curriculum 2023-2024'!$F:$F,0),0)&gt;0,2,IF(_xlfn.IFNA(MATCH($A$1,'Curriculum 2023-2024'!$K:$K,0),0)&gt;0,3,0)))=1,INDEX('Curriculum 2023-2024'!$A:$A,_xlfn.IFNA(MATCH($A$1,'Curriculum 2023-2024'!$A:$A,0),_xlfn.IFNA(MATCH($A$1,'Curriculum 2023-2024'!$F:$F,0),MATCH($A$1,'Curriculum 2023-2024'!$K:$K,0)))+15+$A33),IF(IF(_xlfn.IFNA(MATCH($A$1,'Curriculum 2023-2024'!$A:$A,0),0)&gt;0,1,IF(_xlfn.IFNA(MATCH($A$1,'Curriculum 2023-2024'!$F:$F,0),0)&gt;0,2,IF(_xlfn.IFNA(MATCH($A$1,'Curriculum 2023-2024'!$K:$K,0),0)&gt;0,3,0)))=2,INDEX('Curriculum 2023-2024'!$F:$F,_xlfn.IFNA(MATCH($A$1,'Curriculum 2023-2024'!$A:$A,0),_xlfn.IFNA(MATCH($A$1,'Curriculum 2023-2024'!$F:$F,0),MATCH($A$1,'Curriculum 2023-2024'!$K:$K,0)))+15+$A33),IF(IF(_xlfn.IFNA(MATCH($A$1,'Curriculum 2023-2024'!$A:$A,0),0)&gt;0,1,IF(_xlfn.IFNA(MATCH($A$1,'Curriculum 2023-2024'!$F:$F,0),0)&gt;0,2,IF(_xlfn.IFNA(MATCH($A$1,'Curriculum 2023-2024'!$K:$K,0),0)&gt;0,3,0)))=3,INDEX('Curriculum 2023-2024'!$K:$K,_xlfn.IFNA(MATCH($A$1,'Curriculum 2023-2024'!$A:$A,0),_xlfn.IFNA(MATCH($A$1,'Curriculum 2023-2024'!$F:$F,0),MATCH($A$1,'Curriculum 2023-2024'!$K:$K,0)))+15+$A33),"")))</f>
        <v>201600101</v>
      </c>
      <c r="C33"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2023-2024'!$K:$K,0)))+15+$A33),IF(IF(_xlfn.IFNA(MATCH($A$1,'Curriculum 2023-2024'!$A:$A,0),0)&gt;0,1,IF(_xlfn.IFNA(MATCH($A$1,'Curriculum 2023-2024'!$F:$F,0),0)&gt;0,2,IF(_xlfn.IFNA(MATCH($A$1,'Curriculum 2023-2024'!$K:$K,0),0)&gt;0,3,0)))=2,INDEX('Curriculum 2023-2024'!$G:$G,_xlfn.IFNA(MATCH($A$1,'Curriculum 2023-2024'!$A:$A,0),_xlfn.IFNA(MATCH($A$1,'Curriculum 2023-2024'!$F:$F,0),MATCH($A$1,'Curriculum 2023-2024'!$K:$K,0)))+15+$A33),IF(IF(_xlfn.IFNA(MATCH($A$1,'Curriculum 2023-2024'!$A:$A,0),0)&gt;0,1,IF(_xlfn.IFNA(MATCH($A$1,'Curriculum 2023-2024'!$F:$F,0),0)&gt;0,2,IF(_xlfn.IFNA(MATCH($A$1,'Curriculum 2023-2024'!$K:$K,0),0)&gt;0,3,0)))=3,INDEX('Curriculum 2023-2024'!$L:$L,_xlfn.IFNA(MATCH($A$1,'Curriculum 2023-2024'!$A:$A,0),_xlfn.IFNA(MATCH($A$1,'Curriculum 2023-2024'!$F:$F,0),MATCH($A$1,'Curriculum 2023-2024'!$K:$K,0)))+15+$A33),"")))</f>
        <v>Theory of ODE</v>
      </c>
      <c r="D33">
        <v>5</v>
      </c>
    </row>
    <row r="34" spans="1:4" x14ac:dyDescent="0.25">
      <c r="A34">
        <v>21</v>
      </c>
      <c r="B34">
        <f>IF(IF(_xlfn.IFNA(MATCH($A$1,'Curriculum 2023-2024'!$A:$A,0),0)&gt;0,1,IF(_xlfn.IFNA(MATCH($A$1,'Curriculum 2023-2024'!$F:$F,0),0)&gt;0,2,IF(_xlfn.IFNA(MATCH($A$1,'Curriculum 2023-2024'!$K:$K,0),0)&gt;0,3,0)))=1,INDEX('Curriculum 2023-2024'!$A:$A,_xlfn.IFNA(MATCH($A$1,'Curriculum 2023-2024'!$A:$A,0),_xlfn.IFNA(MATCH($A$1,'Curriculum 2023-2024'!$F:$F,0),MATCH($A$1,'Curriculum 2023-2024'!$K:$K,0)))+15+$A34),IF(IF(_xlfn.IFNA(MATCH($A$1,'Curriculum 2023-2024'!$A:$A,0),0)&gt;0,1,IF(_xlfn.IFNA(MATCH($A$1,'Curriculum 2023-2024'!$F:$F,0),0)&gt;0,2,IF(_xlfn.IFNA(MATCH($A$1,'Curriculum 2023-2024'!$K:$K,0),0)&gt;0,3,0)))=2,INDEX('Curriculum 2023-2024'!$F:$F,_xlfn.IFNA(MATCH($A$1,'Curriculum 2023-2024'!$A:$A,0),_xlfn.IFNA(MATCH($A$1,'Curriculum 2023-2024'!$F:$F,0),MATCH($A$1,'Curriculum 2023-2024'!$K:$K,0)))+15+$A34),IF(IF(_xlfn.IFNA(MATCH($A$1,'Curriculum 2023-2024'!$A:$A,0),0)&gt;0,1,IF(_xlfn.IFNA(MATCH($A$1,'Curriculum 2023-2024'!$F:$F,0),0)&gt;0,2,IF(_xlfn.IFNA(MATCH($A$1,'Curriculum 2023-2024'!$K:$K,0),0)&gt;0,3,0)))=3,INDEX('Curriculum 2023-2024'!$K:$K,_xlfn.IFNA(MATCH($A$1,'Curriculum 2023-2024'!$A:$A,0),_xlfn.IFNA(MATCH($A$1,'Curriculum 2023-2024'!$F:$F,0),MATCH($A$1,'Curriculum 2023-2024'!$K:$K,0)))+15+$A34),"")))</f>
        <v>191141700</v>
      </c>
      <c r="C3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2023-2024'!$K:$K,0)))+15+$A34),IF(IF(_xlfn.IFNA(MATCH($A$1,'Curriculum 2023-2024'!$A:$A,0),0)&gt;0,1,IF(_xlfn.IFNA(MATCH($A$1,'Curriculum 2023-2024'!$F:$F,0),0)&gt;0,2,IF(_xlfn.IFNA(MATCH($A$1,'Curriculum 2023-2024'!$K:$K,0),0)&gt;0,3,0)))=2,INDEX('Curriculum 2023-2024'!$G:$G,_xlfn.IFNA(MATCH($A$1,'Curriculum 2023-2024'!$A:$A,0),_xlfn.IFNA(MATCH($A$1,'Curriculum 2023-2024'!$F:$F,0),MATCH($A$1,'Curriculum 2023-2024'!$K:$K,0)))+15+$A34),IF(IF(_xlfn.IFNA(MATCH($A$1,'Curriculum 2023-2024'!$A:$A,0),0)&gt;0,1,IF(_xlfn.IFNA(MATCH($A$1,'Curriculum 2023-2024'!$F:$F,0),0)&gt;0,2,IF(_xlfn.IFNA(MATCH($A$1,'Curriculum 2023-2024'!$K:$K,0),0)&gt;0,3,0)))=3,INDEX('Curriculum 2023-2024'!$L:$L,_xlfn.IFNA(MATCH($A$1,'Curriculum 2023-2024'!$A:$A,0),_xlfn.IFNA(MATCH($A$1,'Curriculum 2023-2024'!$F:$F,0),MATCH($A$1,'Curriculum 2023-2024'!$K:$K,0)))+15+$A34),"")))</f>
        <v>Transport Phenomena</v>
      </c>
      <c r="D34">
        <v>5</v>
      </c>
    </row>
    <row r="35" spans="1:4" x14ac:dyDescent="0.25">
      <c r="A35">
        <v>22</v>
      </c>
      <c r="B35">
        <f>IF(IF(_xlfn.IFNA(MATCH($A$1,'Curriculum 2023-2024'!$A:$A,0),0)&gt;0,1,IF(_xlfn.IFNA(MATCH($A$1,'Curriculum 2023-2024'!$F:$F,0),0)&gt;0,2,IF(_xlfn.IFNA(MATCH($A$1,'Curriculum 2023-2024'!$K:$K,0),0)&gt;0,3,0)))=1,INDEX('Curriculum 2023-2024'!$A:$A,_xlfn.IFNA(MATCH($A$1,'Curriculum 2023-2024'!$A:$A,0),_xlfn.IFNA(MATCH($A$1,'Curriculum 2023-2024'!$F:$F,0),MATCH($A$1,'Curriculum 2023-2024'!$K:$K,0)))+15+$A35),IF(IF(_xlfn.IFNA(MATCH($A$1,'Curriculum 2023-2024'!$A:$A,0),0)&gt;0,1,IF(_xlfn.IFNA(MATCH($A$1,'Curriculum 2023-2024'!$F:$F,0),0)&gt;0,2,IF(_xlfn.IFNA(MATCH($A$1,'Curriculum 2023-2024'!$K:$K,0),0)&gt;0,3,0)))=2,INDEX('Curriculum 2023-2024'!$F:$F,_xlfn.IFNA(MATCH($A$1,'Curriculum 2023-2024'!$A:$A,0),_xlfn.IFNA(MATCH($A$1,'Curriculum 2023-2024'!$F:$F,0),MATCH($A$1,'Curriculum 2023-2024'!$K:$K,0)))+15+$A35),IF(IF(_xlfn.IFNA(MATCH($A$1,'Curriculum 2023-2024'!$A:$A,0),0)&gt;0,1,IF(_xlfn.IFNA(MATCH($A$1,'Curriculum 2023-2024'!$F:$F,0),0)&gt;0,2,IF(_xlfn.IFNA(MATCH($A$1,'Curriculum 2023-2024'!$K:$K,0),0)&gt;0,3,0)))=3,INDEX('Curriculum 2023-2024'!$K:$K,_xlfn.IFNA(MATCH($A$1,'Curriculum 2023-2024'!$A:$A,0),_xlfn.IFNA(MATCH($A$1,'Curriculum 2023-2024'!$F:$F,0),MATCH($A$1,'Curriculum 2023-2024'!$K:$K,0)))+15+$A35),"")))</f>
        <v>191155730</v>
      </c>
      <c r="C3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2023-2024'!$K:$K,0)))+15+$A35),IF(IF(_xlfn.IFNA(MATCH($A$1,'Curriculum 2023-2024'!$A:$A,0),0)&gt;0,1,IF(_xlfn.IFNA(MATCH($A$1,'Curriculum 2023-2024'!$F:$F,0),0)&gt;0,2,IF(_xlfn.IFNA(MATCH($A$1,'Curriculum 2023-2024'!$K:$K,0),0)&gt;0,3,0)))=2,INDEX('Curriculum 2023-2024'!$G:$G,_xlfn.IFNA(MATCH($A$1,'Curriculum 2023-2024'!$A:$A,0),_xlfn.IFNA(MATCH($A$1,'Curriculum 2023-2024'!$F:$F,0),MATCH($A$1,'Curriculum 2023-2024'!$K:$K,0)))+15+$A35),IF(IF(_xlfn.IFNA(MATCH($A$1,'Curriculum 2023-2024'!$A:$A,0),0)&gt;0,1,IF(_xlfn.IFNA(MATCH($A$1,'Curriculum 2023-2024'!$F:$F,0),0)&gt;0,2,IF(_xlfn.IFNA(MATCH($A$1,'Curriculum 2023-2024'!$K:$K,0),0)&gt;0,3,0)))=3,INDEX('Curriculum 2023-2024'!$L:$L,_xlfn.IFNA(MATCH($A$1,'Curriculum 2023-2024'!$A:$A,0),_xlfn.IFNA(MATCH($A$1,'Curriculum 2023-2024'!$F:$F,0),MATCH($A$1,'Curriculum 2023-2024'!$K:$K,0)))+15+$A35),"")))</f>
        <v xml:space="preserve">Tribology </v>
      </c>
      <c r="D35">
        <v>5</v>
      </c>
    </row>
    <row r="36" spans="1:4" x14ac:dyDescent="0.25">
      <c r="A36">
        <v>23</v>
      </c>
      <c r="B36">
        <f>IF(IF(_xlfn.IFNA(MATCH($A$1,'Curriculum 2023-2024'!$A:$A,0),0)&gt;0,1,IF(_xlfn.IFNA(MATCH($A$1,'Curriculum 2023-2024'!$F:$F,0),0)&gt;0,2,IF(_xlfn.IFNA(MATCH($A$1,'Curriculum 2023-2024'!$K:$K,0),0)&gt;0,3,0)))=1,INDEX('Curriculum 2023-2024'!$A:$A,_xlfn.IFNA(MATCH($A$1,'Curriculum 2023-2024'!$A:$A,0),_xlfn.IFNA(MATCH($A$1,'Curriculum 2023-2024'!$F:$F,0),MATCH($A$1,'Curriculum 2023-2024'!$K:$K,0)))+15+$A36),IF(IF(_xlfn.IFNA(MATCH($A$1,'Curriculum 2023-2024'!$A:$A,0),0)&gt;0,1,IF(_xlfn.IFNA(MATCH($A$1,'Curriculum 2023-2024'!$F:$F,0),0)&gt;0,2,IF(_xlfn.IFNA(MATCH($A$1,'Curriculum 2023-2024'!$K:$K,0),0)&gt;0,3,0)))=2,INDEX('Curriculum 2023-2024'!$F:$F,_xlfn.IFNA(MATCH($A$1,'Curriculum 2023-2024'!$A:$A,0),_xlfn.IFNA(MATCH($A$1,'Curriculum 2023-2024'!$F:$F,0),MATCH($A$1,'Curriculum 2023-2024'!$K:$K,0)))+15+$A36),IF(IF(_xlfn.IFNA(MATCH($A$1,'Curriculum 2023-2024'!$A:$A,0),0)&gt;0,1,IF(_xlfn.IFNA(MATCH($A$1,'Curriculum 2023-2024'!$F:$F,0),0)&gt;0,2,IF(_xlfn.IFNA(MATCH($A$1,'Curriculum 2023-2024'!$K:$K,0),0)&gt;0,3,0)))=3,INDEX('Curriculum 2023-2024'!$K:$K,_xlfn.IFNA(MATCH($A$1,'Curriculum 2023-2024'!$A:$A,0),_xlfn.IFNA(MATCH($A$1,'Curriculum 2023-2024'!$F:$F,0),MATCH($A$1,'Curriculum 2023-2024'!$K:$K,0)))+15+$A36),"")))</f>
        <v>201900098</v>
      </c>
      <c r="C3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2023-2024'!$K:$K,0)))+15+$A36),IF(IF(_xlfn.IFNA(MATCH($A$1,'Curriculum 2023-2024'!$A:$A,0),0)&gt;0,1,IF(_xlfn.IFNA(MATCH($A$1,'Curriculum 2023-2024'!$F:$F,0),0)&gt;0,2,IF(_xlfn.IFNA(MATCH($A$1,'Curriculum 2023-2024'!$K:$K,0),0)&gt;0,3,0)))=2,INDEX('Curriculum 2023-2024'!$G:$G,_xlfn.IFNA(MATCH($A$1,'Curriculum 2023-2024'!$A:$A,0),_xlfn.IFNA(MATCH($A$1,'Curriculum 2023-2024'!$F:$F,0),MATCH($A$1,'Curriculum 2023-2024'!$K:$K,0)))+15+$A36),IF(IF(_xlfn.IFNA(MATCH($A$1,'Curriculum 2023-2024'!$A:$A,0),0)&gt;0,1,IF(_xlfn.IFNA(MATCH($A$1,'Curriculum 2023-2024'!$F:$F,0),0)&gt;0,2,IF(_xlfn.IFNA(MATCH($A$1,'Curriculum 2023-2024'!$K:$K,0),0)&gt;0,3,0)))=3,INDEX('Curriculum 2023-2024'!$L:$L,_xlfn.IFNA(MATCH($A$1,'Curriculum 2023-2024'!$A:$A,0),_xlfn.IFNA(MATCH($A$1,'Curriculum 2023-2024'!$F:$F,0),MATCH($A$1,'Curriculum 2023-2024'!$K:$K,0)))+15+$A36),"")))</f>
        <v>Uncertainty Quantification &amp; Model Reduction</v>
      </c>
      <c r="D36">
        <v>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6"/>
  <sheetViews>
    <sheetView workbookViewId="0">
      <selection activeCell="C28" sqref="C28"/>
    </sheetView>
  </sheetViews>
  <sheetFormatPr defaultRowHeight="15" x14ac:dyDescent="0.25"/>
  <cols>
    <col min="1" max="1" width="42.85546875" bestFit="1" customWidth="1"/>
    <col min="2" max="2" width="12.140625" bestFit="1" customWidth="1"/>
    <col min="3" max="3" width="51.140625" bestFit="1" customWidth="1"/>
  </cols>
  <sheetData>
    <row r="1" spans="1:4" x14ac:dyDescent="0.25">
      <c r="A1" t="s">
        <v>179</v>
      </c>
      <c r="B1" t="s">
        <v>49</v>
      </c>
      <c r="C1" t="s">
        <v>50</v>
      </c>
      <c r="D1" t="s">
        <v>1</v>
      </c>
    </row>
    <row r="2" spans="1:4" x14ac:dyDescent="0.25">
      <c r="A2">
        <v>1</v>
      </c>
      <c r="B2">
        <f>IF(IF(_xlfn.IFNA(MATCH($A$1,'Curriculum 2023-2024'!$A:$A,0),0)&gt;0,1,IF(_xlfn.IFNA(MATCH($A$1,'Curriculum 2023-2024'!$F:$F,0),0)&gt;0,2,IF(_xlfn.IFNA(MATCH($A$1,'Curriculum 2023-2024'!$K:$K,0),0)&gt;0,3,0)))=1,INDEX('Curriculum 2023-2024'!$A:$A,_xlfn.IFNA(MATCH($A$1,'Curriculum 2023-2024'!$A:$A,0),_xlfn.IFNA(MATCH($A$1,'Curriculum 2023-2024'!$F:$F,0),MATCH($A$1,'Curriculum 2023-2024'!$K:$K,0)))+2+$A2),IF(IF(_xlfn.IFNA(MATCH($A$1,'Curriculum 2023-2024'!$A:$A,0),0)&gt;0,1,IF(_xlfn.IFNA(MATCH($A$1,'Curriculum 2023-2024'!$F:$F,0),0)&gt;0,2,IF(_xlfn.IFNA(MATCH($A$1,'Curriculum 2023-2024'!$K:$K,0),0)&gt;0,3,0)))=2,INDEX('Curriculum 2023-2024'!$F:$F,_xlfn.IFNA(MATCH($A$1,'Curriculum 2023-2024'!$A:$A,0),_xlfn.IFNA(MATCH($A$1,'Curriculum 2023-2024'!$F:$F,0),MATCH($A$1,'Curriculum 2023-2024'!$K:$K,0)))+2+$A2),IF(IF(_xlfn.IFNA(MATCH($A$1,'Curriculum 2023-2024'!$A:$A,0),0)&gt;0,1,IF(_xlfn.IFNA(MATCH($A$1,'Curriculum 2023-2024'!$F:$F,0),0)&gt;0,2,IF(_xlfn.IFNA(MATCH($A$1,'Curriculum 2023-2024'!$K:$K,0),0)&gt;0,3,0)))=3,INDEX('Curriculum 2023-2024'!$K:$K,_xlfn.IFNA(MATCH($A$1,'Curriculum 2023-2024'!$A:$A,0),_xlfn.IFNA(MATCH($A$1,'Curriculum 2023-2024'!$F:$F,0),MATCH($A$1,'Curriculum 2023-2024'!$K:$K,0)))+2+$A2),"")))</f>
        <v>201800008</v>
      </c>
      <c r="C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2023-2024'!$K:$K,0)))+2+$A2),IF(IF(_xlfn.IFNA(MATCH($A$1,'Curriculum 2023-2024'!$A:$A,0),0)&gt;0,1,IF(_xlfn.IFNA(MATCH($A$1,'Curriculum 2023-2024'!$F:$F,0),0)&gt;0,2,IF(_xlfn.IFNA(MATCH($A$1,'Curriculum 2023-2024'!$K:$K,0),0)&gt;0,3,0)))=2,INDEX('Curriculum 2023-2024'!$G:$G,_xlfn.IFNA(MATCH($A$1,'Curriculum 2023-2024'!$A:$A,0),_xlfn.IFNA(MATCH($A$1,'Curriculum 2023-2024'!$F:$F,0),MATCH($A$1,'Curriculum 2023-2024'!$K:$K,0)))+2+$A2),IF(IF(_xlfn.IFNA(MATCH($A$1,'Curriculum 2023-2024'!$A:$A,0),0)&gt;0,1,IF(_xlfn.IFNA(MATCH($A$1,'Curriculum 2023-2024'!$F:$F,0),0)&gt;0,2,IF(_xlfn.IFNA(MATCH($A$1,'Curriculum 2023-2024'!$K:$K,0),0)&gt;0,3,0)))=3,INDEX('Curriculum 2023-2024'!$L:$L,_xlfn.IFNA(MATCH($A$1,'Curriculum 2023-2024'!$A:$A,0),_xlfn.IFNA(MATCH($A$1,'Curriculum 2023-2024'!$F:$F,0),MATCH($A$1,'Curriculum 2023-2024'!$K:$K,0)))+2+$A2),"")))</f>
        <v xml:space="preserve">After-Sales Service Logistics </v>
      </c>
      <c r="D2">
        <v>5</v>
      </c>
    </row>
    <row r="3" spans="1:4" x14ac:dyDescent="0.25">
      <c r="A3">
        <v>2</v>
      </c>
      <c r="B3">
        <f>IF(IF(_xlfn.IFNA(MATCH($A$1,'Curriculum 2023-2024'!$A:$A,0),0)&gt;0,1,IF(_xlfn.IFNA(MATCH($A$1,'Curriculum 2023-2024'!$F:$F,0),0)&gt;0,2,IF(_xlfn.IFNA(MATCH($A$1,'Curriculum 2023-2024'!$K:$K,0),0)&gt;0,3,0)))=1,INDEX('Curriculum 2023-2024'!$A:$A,_xlfn.IFNA(MATCH($A$1,'Curriculum 2023-2024'!$A:$A,0),_xlfn.IFNA(MATCH($A$1,'Curriculum 2023-2024'!$F:$F,0),MATCH($A$1,'Curriculum 2023-2024'!$K:$K,0)))+2+$A3),IF(IF(_xlfn.IFNA(MATCH($A$1,'Curriculum 2023-2024'!$A:$A,0),0)&gt;0,1,IF(_xlfn.IFNA(MATCH($A$1,'Curriculum 2023-2024'!$F:$F,0),0)&gt;0,2,IF(_xlfn.IFNA(MATCH($A$1,'Curriculum 2023-2024'!$K:$K,0),0)&gt;0,3,0)))=2,INDEX('Curriculum 2023-2024'!$F:$F,_xlfn.IFNA(MATCH($A$1,'Curriculum 2023-2024'!$A:$A,0),_xlfn.IFNA(MATCH($A$1,'Curriculum 2023-2024'!$F:$F,0),MATCH($A$1,'Curriculum 2023-2024'!$K:$K,0)))+2+$A3),IF(IF(_xlfn.IFNA(MATCH($A$1,'Curriculum 2023-2024'!$A:$A,0),0)&gt;0,1,IF(_xlfn.IFNA(MATCH($A$1,'Curriculum 2023-2024'!$F:$F,0),0)&gt;0,2,IF(_xlfn.IFNA(MATCH($A$1,'Curriculum 2023-2024'!$K:$K,0),0)&gt;0,3,0)))=3,INDEX('Curriculum 2023-2024'!$K:$K,_xlfn.IFNA(MATCH($A$1,'Curriculum 2023-2024'!$A:$A,0),_xlfn.IFNA(MATCH($A$1,'Curriculum 2023-2024'!$F:$F,0),MATCH($A$1,'Curriculum 2023-2024'!$K:$K,0)))+2+$A3),"")))</f>
        <v>201500235</v>
      </c>
      <c r="C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2023-2024'!$K:$K,0)))+2+$A3),IF(IF(_xlfn.IFNA(MATCH($A$1,'Curriculum 2023-2024'!$A:$A,0),0)&gt;0,1,IF(_xlfn.IFNA(MATCH($A$1,'Curriculum 2023-2024'!$F:$F,0),0)&gt;0,2,IF(_xlfn.IFNA(MATCH($A$1,'Curriculum 2023-2024'!$K:$K,0),0)&gt;0,3,0)))=2,INDEX('Curriculum 2023-2024'!$G:$G,_xlfn.IFNA(MATCH($A$1,'Curriculum 2023-2024'!$A:$A,0),_xlfn.IFNA(MATCH($A$1,'Curriculum 2023-2024'!$F:$F,0),MATCH($A$1,'Curriculum 2023-2024'!$K:$K,0)))+2+$A3),IF(IF(_xlfn.IFNA(MATCH($A$1,'Curriculum 2023-2024'!$A:$A,0),0)&gt;0,1,IF(_xlfn.IFNA(MATCH($A$1,'Curriculum 2023-2024'!$F:$F,0),0)&gt;0,2,IF(_xlfn.IFNA(MATCH($A$1,'Curriculum 2023-2024'!$K:$K,0),0)&gt;0,3,0)))=3,INDEX('Curriculum 2023-2024'!$L:$L,_xlfn.IFNA(MATCH($A$1,'Curriculum 2023-2024'!$A:$A,0),_xlfn.IFNA(MATCH($A$1,'Curriculum 2023-2024'!$F:$F,0),MATCH($A$1,'Curriculum 2023-2024'!$K:$K,0)))+2+$A3),"")))</f>
        <v xml:space="preserve">Design for Maintenance Operations </v>
      </c>
      <c r="D3">
        <v>5</v>
      </c>
    </row>
    <row r="4" spans="1:4" x14ac:dyDescent="0.25">
      <c r="A4">
        <v>3</v>
      </c>
      <c r="B4">
        <f>IF(IF(_xlfn.IFNA(MATCH($A$1,'Curriculum 2023-2024'!$A:$A,0),0)&gt;0,1,IF(_xlfn.IFNA(MATCH($A$1,'Curriculum 2023-2024'!$F:$F,0),0)&gt;0,2,IF(_xlfn.IFNA(MATCH($A$1,'Curriculum 2023-2024'!$K:$K,0),0)&gt;0,3,0)))=1,INDEX('Curriculum 2023-2024'!$A:$A,_xlfn.IFNA(MATCH($A$1,'Curriculum 2023-2024'!$A:$A,0),_xlfn.IFNA(MATCH($A$1,'Curriculum 2023-2024'!$F:$F,0),MATCH($A$1,'Curriculum 2023-2024'!$K:$K,0)))+2+$A4),IF(IF(_xlfn.IFNA(MATCH($A$1,'Curriculum 2023-2024'!$A:$A,0),0)&gt;0,1,IF(_xlfn.IFNA(MATCH($A$1,'Curriculum 2023-2024'!$F:$F,0),0)&gt;0,2,IF(_xlfn.IFNA(MATCH($A$1,'Curriculum 2023-2024'!$K:$K,0),0)&gt;0,3,0)))=2,INDEX('Curriculum 2023-2024'!$F:$F,_xlfn.IFNA(MATCH($A$1,'Curriculum 2023-2024'!$A:$A,0),_xlfn.IFNA(MATCH($A$1,'Curriculum 2023-2024'!$F:$F,0),MATCH($A$1,'Curriculum 2023-2024'!$K:$K,0)))+2+$A4),IF(IF(_xlfn.IFNA(MATCH($A$1,'Curriculum 2023-2024'!$A:$A,0),0)&gt;0,1,IF(_xlfn.IFNA(MATCH($A$1,'Curriculum 2023-2024'!$F:$F,0),0)&gt;0,2,IF(_xlfn.IFNA(MATCH($A$1,'Curriculum 2023-2024'!$K:$K,0),0)&gt;0,3,0)))=3,INDEX('Curriculum 2023-2024'!$K:$K,_xlfn.IFNA(MATCH($A$1,'Curriculum 2023-2024'!$A:$A,0),_xlfn.IFNA(MATCH($A$1,'Curriculum 2023-2024'!$F:$F,0),MATCH($A$1,'Curriculum 2023-2024'!$K:$K,0)))+2+$A4),"")))</f>
        <v>201300038</v>
      </c>
      <c r="C4" t="str">
        <f>IF(IF(_xlfn.IFNA(MATCH($A$1,'Curriculum 2023-2024'!$A:$A,0),0)&gt;0,1,IF(_xlfn.IFNA(MATCH($A$1,'Curriculum 2023-2024'!$F:$F,0),0)&gt;0,2,IF(_xlfn.IFNA(MATCH($A$1,'Curriculum 2023-2024'!$K:$K,0),0)&gt;0,3,0)))=1,INDEX('Curriculum 2023-2024'!$B:$B,_xlfn.IFNA(MATCH($A$1,'Curriculum 2023-2024'!$A:$A,0),_xlfn.IFNA(MATCH($A$1,'Curriculum 2023-2024'!$F:$F,0),MATCH($A$1,'Curriculum 2023-2024'!$K:$K,0)))+2+$A4),IF(IF(_xlfn.IFNA(MATCH($A$1,'Curriculum 2023-2024'!$A:$A,0),0)&gt;0,1,IF(_xlfn.IFNA(MATCH($A$1,'Curriculum 2023-2024'!$F:$F,0),0)&gt;0,2,IF(_xlfn.IFNA(MATCH($A$1,'Curriculum 2023-2024'!$K:$K,0),0)&gt;0,3,0)))=2,INDEX('Curriculum 2023-2024'!$G:$G,_xlfn.IFNA(MATCH($A$1,'Curriculum 2023-2024'!$A:$A,0),_xlfn.IFNA(MATCH($A$1,'Curriculum 2023-2024'!$F:$F,0),MATCH($A$1,'Curriculum 2023-2024'!$K:$K,0)))+2+$A4),IF(IF(_xlfn.IFNA(MATCH($A$1,'Curriculum 2023-2024'!$A:$A,0),0)&gt;0,1,IF(_xlfn.IFNA(MATCH($A$1,'Curriculum 2023-2024'!$F:$F,0),0)&gt;0,2,IF(_xlfn.IFNA(MATCH($A$1,'Curriculum 2023-2024'!$K:$K,0),0)&gt;0,3,0)))=3,INDEX('Curriculum 2023-2024'!$L:$L,_xlfn.IFNA(MATCH($A$1,'Curriculum 2023-2024'!$A:$A,0),_xlfn.IFNA(MATCH($A$1,'Curriculum 2023-2024'!$F:$F,0),MATCH($A$1,'Curriculum 2023-2024'!$K:$K,0)))+2+$A4),"")))</f>
        <v xml:space="preserve">Failure Mechanisms &amp; Life Prediction </v>
      </c>
      <c r="D4">
        <v>5</v>
      </c>
    </row>
    <row r="5" spans="1:4" x14ac:dyDescent="0.25">
      <c r="A5">
        <v>4</v>
      </c>
      <c r="B5">
        <f>IF(IF(_xlfn.IFNA(MATCH($A$1,'Curriculum 2023-2024'!$A:$A,0),0)&gt;0,1,IF(_xlfn.IFNA(MATCH($A$1,'Curriculum 2023-2024'!$F:$F,0),0)&gt;0,2,IF(_xlfn.IFNA(MATCH($A$1,'Curriculum 2023-2024'!$K:$K,0),0)&gt;0,3,0)))=1,INDEX('Curriculum 2023-2024'!$A:$A,_xlfn.IFNA(MATCH($A$1,'Curriculum 2023-2024'!$A:$A,0),_xlfn.IFNA(MATCH($A$1,'Curriculum 2023-2024'!$F:$F,0),MATCH($A$1,'Curriculum 2023-2024'!$K:$K,0)))+2+$A5),IF(IF(_xlfn.IFNA(MATCH($A$1,'Curriculum 2023-2024'!$A:$A,0),0)&gt;0,1,IF(_xlfn.IFNA(MATCH($A$1,'Curriculum 2023-2024'!$F:$F,0),0)&gt;0,2,IF(_xlfn.IFNA(MATCH($A$1,'Curriculum 2023-2024'!$K:$K,0),0)&gt;0,3,0)))=2,INDEX('Curriculum 2023-2024'!$F:$F,_xlfn.IFNA(MATCH($A$1,'Curriculum 2023-2024'!$A:$A,0),_xlfn.IFNA(MATCH($A$1,'Curriculum 2023-2024'!$F:$F,0),MATCH($A$1,'Curriculum 2023-2024'!$K:$K,0)))+2+$A5),IF(IF(_xlfn.IFNA(MATCH($A$1,'Curriculum 2023-2024'!$A:$A,0),0)&gt;0,1,IF(_xlfn.IFNA(MATCH($A$1,'Curriculum 2023-2024'!$F:$F,0),0)&gt;0,2,IF(_xlfn.IFNA(MATCH($A$1,'Curriculum 2023-2024'!$K:$K,0),0)&gt;0,3,0)))=3,INDEX('Curriculum 2023-2024'!$K:$K,_xlfn.IFNA(MATCH($A$1,'Curriculum 2023-2024'!$A:$A,0),_xlfn.IFNA(MATCH($A$1,'Curriculum 2023-2024'!$F:$F,0),MATCH($A$1,'Curriculum 2023-2024'!$K:$K,0)))+2+$A5),"")))</f>
        <v>202000039</v>
      </c>
      <c r="C5" t="str">
        <f>IF(IF(_xlfn.IFNA(MATCH($A$1,'Curriculum 2023-2024'!$A:$A,0),0)&gt;0,1,IF(_xlfn.IFNA(MATCH($A$1,'Curriculum 2023-2024'!$F:$F,0),0)&gt;0,2,IF(_xlfn.IFNA(MATCH($A$1,'Curriculum 2023-2024'!$K:$K,0),0)&gt;0,3,0)))=1,INDEX('Curriculum 2023-2024'!$B:$B,_xlfn.IFNA(MATCH($A$1,'Curriculum 2023-2024'!$A:$A,0),_xlfn.IFNA(MATCH($A$1,'Curriculum 2023-2024'!$F:$F,0),MATCH($A$1,'Curriculum 2023-2024'!$K:$K,0)))+2+$A5),IF(IF(_xlfn.IFNA(MATCH($A$1,'Curriculum 2023-2024'!$A:$A,0),0)&gt;0,1,IF(_xlfn.IFNA(MATCH($A$1,'Curriculum 2023-2024'!$F:$F,0),0)&gt;0,2,IF(_xlfn.IFNA(MATCH($A$1,'Curriculum 2023-2024'!$K:$K,0),0)&gt;0,3,0)))=2,INDEX('Curriculum 2023-2024'!$G:$G,_xlfn.IFNA(MATCH($A$1,'Curriculum 2023-2024'!$A:$A,0),_xlfn.IFNA(MATCH($A$1,'Curriculum 2023-2024'!$F:$F,0),MATCH($A$1,'Curriculum 2023-2024'!$K:$K,0)))+2+$A5),IF(IF(_xlfn.IFNA(MATCH($A$1,'Curriculum 2023-2024'!$A:$A,0),0)&gt;0,1,IF(_xlfn.IFNA(MATCH($A$1,'Curriculum 2023-2024'!$F:$F,0),0)&gt;0,2,IF(_xlfn.IFNA(MATCH($A$1,'Curriculum 2023-2024'!$K:$K,0),0)&gt;0,3,0)))=3,INDEX('Curriculum 2023-2024'!$L:$L,_xlfn.IFNA(MATCH($A$1,'Curriculum 2023-2024'!$A:$A,0),_xlfn.IFNA(MATCH($A$1,'Curriculum 2023-2024'!$F:$F,0),MATCH($A$1,'Curriculum 2023-2024'!$K:$K,0)))+2+$A5),"")))</f>
        <v xml:space="preserve">Frontiers in Mainentance </v>
      </c>
      <c r="D5">
        <v>5</v>
      </c>
    </row>
    <row r="6" spans="1:4" x14ac:dyDescent="0.25">
      <c r="A6">
        <v>5</v>
      </c>
      <c r="B6">
        <f>IF(IF(_xlfn.IFNA(MATCH($A$1,'Curriculum 2023-2024'!$A:$A,0),0)&gt;0,1,IF(_xlfn.IFNA(MATCH($A$1,'Curriculum 2023-2024'!$F:$F,0),0)&gt;0,2,IF(_xlfn.IFNA(MATCH($A$1,'Curriculum 2023-2024'!$K:$K,0),0)&gt;0,3,0)))=1,INDEX('Curriculum 2023-2024'!$A:$A,_xlfn.IFNA(MATCH($A$1,'Curriculum 2023-2024'!$A:$A,0),_xlfn.IFNA(MATCH($A$1,'Curriculum 2023-2024'!$F:$F,0),MATCH($A$1,'Curriculum 2023-2024'!$K:$K,0)))+2+$A6),IF(IF(_xlfn.IFNA(MATCH($A$1,'Curriculum 2023-2024'!$A:$A,0),0)&gt;0,1,IF(_xlfn.IFNA(MATCH($A$1,'Curriculum 2023-2024'!$F:$F,0),0)&gt;0,2,IF(_xlfn.IFNA(MATCH($A$1,'Curriculum 2023-2024'!$K:$K,0),0)&gt;0,3,0)))=2,INDEX('Curriculum 2023-2024'!$F:$F,_xlfn.IFNA(MATCH($A$1,'Curriculum 2023-2024'!$A:$A,0),_xlfn.IFNA(MATCH($A$1,'Curriculum 2023-2024'!$F:$F,0),MATCH($A$1,'Curriculum 2023-2024'!$K:$K,0)))+2+$A6),IF(IF(_xlfn.IFNA(MATCH($A$1,'Curriculum 2023-2024'!$A:$A,0),0)&gt;0,1,IF(_xlfn.IFNA(MATCH($A$1,'Curriculum 2023-2024'!$F:$F,0),0)&gt;0,2,IF(_xlfn.IFNA(MATCH($A$1,'Curriculum 2023-2024'!$K:$K,0),0)&gt;0,3,0)))=3,INDEX('Curriculum 2023-2024'!$K:$K,_xlfn.IFNA(MATCH($A$1,'Curriculum 2023-2024'!$A:$A,0),_xlfn.IFNA(MATCH($A$1,'Curriculum 2023-2024'!$F:$F,0),MATCH($A$1,'Curriculum 2023-2024'!$K:$K,0)))+2+$A6),"")))</f>
        <v>201800034</v>
      </c>
      <c r="C6" t="str">
        <f>IF(IF(_xlfn.IFNA(MATCH($A$1,'Curriculum 2023-2024'!$A:$A,0),0)&gt;0,1,IF(_xlfn.IFNA(MATCH($A$1,'Curriculum 2023-2024'!$F:$F,0),0)&gt;0,2,IF(_xlfn.IFNA(MATCH($A$1,'Curriculum 2023-2024'!$K:$K,0),0)&gt;0,3,0)))=1,INDEX('Curriculum 2023-2024'!$B:$B,_xlfn.IFNA(MATCH($A$1,'Curriculum 2023-2024'!$A:$A,0),_xlfn.IFNA(MATCH($A$1,'Curriculum 2023-2024'!$F:$F,0),MATCH($A$1,'Curriculum 2023-2024'!$K:$K,0)))+2+$A6),IF(IF(_xlfn.IFNA(MATCH($A$1,'Curriculum 2023-2024'!$A:$A,0),0)&gt;0,1,IF(_xlfn.IFNA(MATCH($A$1,'Curriculum 2023-2024'!$F:$F,0),0)&gt;0,2,IF(_xlfn.IFNA(MATCH($A$1,'Curriculum 2023-2024'!$K:$K,0),0)&gt;0,3,0)))=2,INDEX('Curriculum 2023-2024'!$G:$G,_xlfn.IFNA(MATCH($A$1,'Curriculum 2023-2024'!$A:$A,0),_xlfn.IFNA(MATCH($A$1,'Curriculum 2023-2024'!$F:$F,0),MATCH($A$1,'Curriculum 2023-2024'!$K:$K,0)))+2+$A6),IF(IF(_xlfn.IFNA(MATCH($A$1,'Curriculum 2023-2024'!$A:$A,0),0)&gt;0,1,IF(_xlfn.IFNA(MATCH($A$1,'Curriculum 2023-2024'!$F:$F,0),0)&gt;0,2,IF(_xlfn.IFNA(MATCH($A$1,'Curriculum 2023-2024'!$K:$K,0),0)&gt;0,3,0)))=3,INDEX('Curriculum 2023-2024'!$L:$L,_xlfn.IFNA(MATCH($A$1,'Curriculum 2023-2024'!$A:$A,0),_xlfn.IFNA(MATCH($A$1,'Curriculum 2023-2024'!$F:$F,0),MATCH($A$1,'Curriculum 2023-2024'!$K:$K,0)))+2+$A6),"")))</f>
        <v xml:space="preserve">Infrastructure Asset Management </v>
      </c>
      <c r="D6">
        <v>5</v>
      </c>
    </row>
    <row r="7" spans="1:4" x14ac:dyDescent="0.25">
      <c r="A7">
        <v>6</v>
      </c>
      <c r="B7">
        <f>IF(IF(_xlfn.IFNA(MATCH($A$1,'Curriculum 2023-2024'!$A:$A,0),0)&gt;0,1,IF(_xlfn.IFNA(MATCH($A$1,'Curriculum 2023-2024'!$F:$F,0),0)&gt;0,2,IF(_xlfn.IFNA(MATCH($A$1,'Curriculum 2023-2024'!$K:$K,0),0)&gt;0,3,0)))=1,INDEX('Curriculum 2023-2024'!$A:$A,_xlfn.IFNA(MATCH($A$1,'Curriculum 2023-2024'!$A:$A,0),_xlfn.IFNA(MATCH($A$1,'Curriculum 2023-2024'!$F:$F,0),MATCH($A$1,'Curriculum 2023-2024'!$K:$K,0)))+2+$A7),IF(IF(_xlfn.IFNA(MATCH($A$1,'Curriculum 2023-2024'!$A:$A,0),0)&gt;0,1,IF(_xlfn.IFNA(MATCH($A$1,'Curriculum 2023-2024'!$F:$F,0),0)&gt;0,2,IF(_xlfn.IFNA(MATCH($A$1,'Curriculum 2023-2024'!$K:$K,0),0)&gt;0,3,0)))=2,INDEX('Curriculum 2023-2024'!$F:$F,_xlfn.IFNA(MATCH($A$1,'Curriculum 2023-2024'!$A:$A,0),_xlfn.IFNA(MATCH($A$1,'Curriculum 2023-2024'!$F:$F,0),MATCH($A$1,'Curriculum 2023-2024'!$K:$K,0)))+2+$A7),IF(IF(_xlfn.IFNA(MATCH($A$1,'Curriculum 2023-2024'!$A:$A,0),0)&gt;0,1,IF(_xlfn.IFNA(MATCH($A$1,'Curriculum 2023-2024'!$F:$F,0),0)&gt;0,2,IF(_xlfn.IFNA(MATCH($A$1,'Curriculum 2023-2024'!$K:$K,0),0)&gt;0,3,0)))=3,INDEX('Curriculum 2023-2024'!$K:$K,_xlfn.IFNA(MATCH($A$1,'Curriculum 2023-2024'!$A:$A,0),_xlfn.IFNA(MATCH($A$1,'Curriculum 2023-2024'!$F:$F,0),MATCH($A$1,'Curriculum 2023-2024'!$K:$K,0)))+2+$A7),"")))</f>
        <v>191102010</v>
      </c>
      <c r="C7" t="str">
        <f>IF(IF(_xlfn.IFNA(MATCH($A$1,'Curriculum 2023-2024'!$A:$A,0),0)&gt;0,1,IF(_xlfn.IFNA(MATCH($A$1,'Curriculum 2023-2024'!$F:$F,0),0)&gt;0,2,IF(_xlfn.IFNA(MATCH($A$1,'Curriculum 2023-2024'!$K:$K,0),0)&gt;0,3,0)))=1,INDEX('Curriculum 2023-2024'!$B:$B,_xlfn.IFNA(MATCH($A$1,'Curriculum 2023-2024'!$A:$A,0),_xlfn.IFNA(MATCH($A$1,'Curriculum 2023-2024'!$F:$F,0),MATCH($A$1,'Curriculum 2023-2024'!$K:$K,0)))+2+$A7),IF(IF(_xlfn.IFNA(MATCH($A$1,'Curriculum 2023-2024'!$A:$A,0),0)&gt;0,1,IF(_xlfn.IFNA(MATCH($A$1,'Curriculum 2023-2024'!$F:$F,0),0)&gt;0,2,IF(_xlfn.IFNA(MATCH($A$1,'Curriculum 2023-2024'!$K:$K,0),0)&gt;0,3,0)))=2,INDEX('Curriculum 2023-2024'!$G:$G,_xlfn.IFNA(MATCH($A$1,'Curriculum 2023-2024'!$A:$A,0),_xlfn.IFNA(MATCH($A$1,'Curriculum 2023-2024'!$F:$F,0),MATCH($A$1,'Curriculum 2023-2024'!$K:$K,0)))+2+$A7),IF(IF(_xlfn.IFNA(MATCH($A$1,'Curriculum 2023-2024'!$A:$A,0),0)&gt;0,1,IF(_xlfn.IFNA(MATCH($A$1,'Curriculum 2023-2024'!$F:$F,0),0)&gt;0,2,IF(_xlfn.IFNA(MATCH($A$1,'Curriculum 2023-2024'!$K:$K,0),0)&gt;0,3,0)))=3,INDEX('Curriculum 2023-2024'!$L:$L,_xlfn.IFNA(MATCH($A$1,'Curriculum 2023-2024'!$A:$A,0),_xlfn.IFNA(MATCH($A$1,'Curriculum 2023-2024'!$F:$F,0),MATCH($A$1,'Curriculum 2023-2024'!$K:$K,0)))+2+$A7),"")))</f>
        <v>Life-Cycle Strategy</v>
      </c>
      <c r="D7">
        <v>5</v>
      </c>
    </row>
    <row r="8" spans="1:4" x14ac:dyDescent="0.25">
      <c r="A8">
        <v>7</v>
      </c>
      <c r="B8">
        <f>IF(IF(_xlfn.IFNA(MATCH($A$1,'Curriculum 2023-2024'!$A:$A,0),0)&gt;0,1,IF(_xlfn.IFNA(MATCH($A$1,'Curriculum 2023-2024'!$F:$F,0),0)&gt;0,2,IF(_xlfn.IFNA(MATCH($A$1,'Curriculum 2023-2024'!$K:$K,0),0)&gt;0,3,0)))=1,INDEX('Curriculum 2023-2024'!$A:$A,_xlfn.IFNA(MATCH($A$1,'Curriculum 2023-2024'!$A:$A,0),_xlfn.IFNA(MATCH($A$1,'Curriculum 2023-2024'!$F:$F,0),MATCH($A$1,'Curriculum 2023-2024'!$K:$K,0)))+2+$A8),IF(IF(_xlfn.IFNA(MATCH($A$1,'Curriculum 2023-2024'!$A:$A,0),0)&gt;0,1,IF(_xlfn.IFNA(MATCH($A$1,'Curriculum 2023-2024'!$F:$F,0),0)&gt;0,2,IF(_xlfn.IFNA(MATCH($A$1,'Curriculum 2023-2024'!$K:$K,0),0)&gt;0,3,0)))=2,INDEX('Curriculum 2023-2024'!$F:$F,_xlfn.IFNA(MATCH($A$1,'Curriculum 2023-2024'!$A:$A,0),_xlfn.IFNA(MATCH($A$1,'Curriculum 2023-2024'!$F:$F,0),MATCH($A$1,'Curriculum 2023-2024'!$K:$K,0)))+2+$A8),IF(IF(_xlfn.IFNA(MATCH($A$1,'Curriculum 2023-2024'!$A:$A,0),0)&gt;0,1,IF(_xlfn.IFNA(MATCH($A$1,'Curriculum 2023-2024'!$F:$F,0),0)&gt;0,2,IF(_xlfn.IFNA(MATCH($A$1,'Curriculum 2023-2024'!$K:$K,0),0)&gt;0,3,0)))=3,INDEX('Curriculum 2023-2024'!$K:$K,_xlfn.IFNA(MATCH($A$1,'Curriculum 2023-2024'!$A:$A,0),_xlfn.IFNA(MATCH($A$1,'Curriculum 2023-2024'!$F:$F,0),MATCH($A$1,'Curriculum 2023-2024'!$K:$K,0)))+2+$A8),"")))</f>
        <v>201200146</v>
      </c>
      <c r="C8" t="str">
        <f>IF(IF(_xlfn.IFNA(MATCH($A$1,'Curriculum 2023-2024'!$A:$A,0),0)&gt;0,1,IF(_xlfn.IFNA(MATCH($A$1,'Curriculum 2023-2024'!$F:$F,0),0)&gt;0,2,IF(_xlfn.IFNA(MATCH($A$1,'Curriculum 2023-2024'!$K:$K,0),0)&gt;0,3,0)))=1,INDEX('Curriculum 2023-2024'!$B:$B,_xlfn.IFNA(MATCH($A$1,'Curriculum 2023-2024'!$A:$A,0),_xlfn.IFNA(MATCH($A$1,'Curriculum 2023-2024'!$F:$F,0),MATCH($A$1,'Curriculum 2023-2024'!$K:$K,0)))+2+$A8),IF(IF(_xlfn.IFNA(MATCH($A$1,'Curriculum 2023-2024'!$A:$A,0),0)&gt;0,1,IF(_xlfn.IFNA(MATCH($A$1,'Curriculum 2023-2024'!$F:$F,0),0)&gt;0,2,IF(_xlfn.IFNA(MATCH($A$1,'Curriculum 2023-2024'!$K:$K,0),0)&gt;0,3,0)))=2,INDEX('Curriculum 2023-2024'!$G:$G,_xlfn.IFNA(MATCH($A$1,'Curriculum 2023-2024'!$A:$A,0),_xlfn.IFNA(MATCH($A$1,'Curriculum 2023-2024'!$F:$F,0),MATCH($A$1,'Curriculum 2023-2024'!$K:$K,0)))+2+$A8),IF(IF(_xlfn.IFNA(MATCH($A$1,'Curriculum 2023-2024'!$A:$A,0),0)&gt;0,1,IF(_xlfn.IFNA(MATCH($A$1,'Curriculum 2023-2024'!$F:$F,0),0)&gt;0,2,IF(_xlfn.IFNA(MATCH($A$1,'Curriculum 2023-2024'!$K:$K,0),0)&gt;0,3,0)))=3,INDEX('Curriculum 2023-2024'!$L:$L,_xlfn.IFNA(MATCH($A$1,'Curriculum 2023-2024'!$A:$A,0),_xlfn.IFNA(MATCH($A$1,'Curriculum 2023-2024'!$F:$F,0),MATCH($A$1,'Curriculum 2023-2024'!$K:$K,0)))+2+$A8),"")))</f>
        <v xml:space="preserve">Maintenance Engineering &amp; Management </v>
      </c>
      <c r="D8">
        <v>5</v>
      </c>
    </row>
    <row r="9" spans="1:4" x14ac:dyDescent="0.25">
      <c r="A9">
        <v>8</v>
      </c>
      <c r="B9">
        <f>IF(IF(_xlfn.IFNA(MATCH($A$1,'Curriculum 2023-2024'!$A:$A,0),0)&gt;0,1,IF(_xlfn.IFNA(MATCH($A$1,'Curriculum 2023-2024'!$F:$F,0),0)&gt;0,2,IF(_xlfn.IFNA(MATCH($A$1,'Curriculum 2023-2024'!$K:$K,0),0)&gt;0,3,0)))=1,INDEX('Curriculum 2023-2024'!$A:$A,_xlfn.IFNA(MATCH($A$1,'Curriculum 2023-2024'!$A:$A,0),_xlfn.IFNA(MATCH($A$1,'Curriculum 2023-2024'!$F:$F,0),MATCH($A$1,'Curriculum 2023-2024'!$K:$K,0)))+2+$A9),IF(IF(_xlfn.IFNA(MATCH($A$1,'Curriculum 2023-2024'!$A:$A,0),0)&gt;0,1,IF(_xlfn.IFNA(MATCH($A$1,'Curriculum 2023-2024'!$F:$F,0),0)&gt;0,2,IF(_xlfn.IFNA(MATCH($A$1,'Curriculum 2023-2024'!$K:$K,0),0)&gt;0,3,0)))=2,INDEX('Curriculum 2023-2024'!$F:$F,_xlfn.IFNA(MATCH($A$1,'Curriculum 2023-2024'!$A:$A,0),_xlfn.IFNA(MATCH($A$1,'Curriculum 2023-2024'!$F:$F,0),MATCH($A$1,'Curriculum 2023-2024'!$K:$K,0)))+2+$A9),IF(IF(_xlfn.IFNA(MATCH($A$1,'Curriculum 2023-2024'!$A:$A,0),0)&gt;0,1,IF(_xlfn.IFNA(MATCH($A$1,'Curriculum 2023-2024'!$F:$F,0),0)&gt;0,2,IF(_xlfn.IFNA(MATCH($A$1,'Curriculum 2023-2024'!$K:$K,0),0)&gt;0,3,0)))=3,INDEX('Curriculum 2023-2024'!$K:$K,_xlfn.IFNA(MATCH($A$1,'Curriculum 2023-2024'!$A:$A,0),_xlfn.IFNA(MATCH($A$1,'Curriculum 2023-2024'!$F:$F,0),MATCH($A$1,'Curriculum 2023-2024'!$K:$K,0)))+2+$A9),"")))</f>
        <v>191852630</v>
      </c>
      <c r="C9" t="str">
        <f>IF(IF(_xlfn.IFNA(MATCH($A$1,'Curriculum 2023-2024'!$A:$A,0),0)&gt;0,1,IF(_xlfn.IFNA(MATCH($A$1,'Curriculum 2023-2024'!$F:$F,0),0)&gt;0,2,IF(_xlfn.IFNA(MATCH($A$1,'Curriculum 2023-2024'!$K:$K,0),0)&gt;0,3,0)))=1,INDEX('Curriculum 2023-2024'!$B:$B,_xlfn.IFNA(MATCH($A$1,'Curriculum 2023-2024'!$A:$A,0),_xlfn.IFNA(MATCH($A$1,'Curriculum 2023-2024'!$F:$F,0),MATCH($A$1,'Curriculum 2023-2024'!$K:$K,0)))+2+$A9),IF(IF(_xlfn.IFNA(MATCH($A$1,'Curriculum 2023-2024'!$A:$A,0),0)&gt;0,1,IF(_xlfn.IFNA(MATCH($A$1,'Curriculum 2023-2024'!$F:$F,0),0)&gt;0,2,IF(_xlfn.IFNA(MATCH($A$1,'Curriculum 2023-2024'!$K:$K,0),0)&gt;0,3,0)))=2,INDEX('Curriculum 2023-2024'!$G:$G,_xlfn.IFNA(MATCH($A$1,'Curriculum 2023-2024'!$A:$A,0),_xlfn.IFNA(MATCH($A$1,'Curriculum 2023-2024'!$F:$F,0),MATCH($A$1,'Curriculum 2023-2024'!$K:$K,0)))+2+$A9),IF(IF(_xlfn.IFNA(MATCH($A$1,'Curriculum 2023-2024'!$A:$A,0),0)&gt;0,1,IF(_xlfn.IFNA(MATCH($A$1,'Curriculum 2023-2024'!$F:$F,0),0)&gt;0,2,IF(_xlfn.IFNA(MATCH($A$1,'Curriculum 2023-2024'!$K:$K,0),0)&gt;0,3,0)))=3,INDEX('Curriculum 2023-2024'!$L:$L,_xlfn.IFNA(MATCH($A$1,'Curriculum 2023-2024'!$A:$A,0),_xlfn.IFNA(MATCH($A$1,'Curriculum 2023-2024'!$F:$F,0),MATCH($A$1,'Curriculum 2023-2024'!$K:$K,0)))+2+$A9),"")))</f>
        <v xml:space="preserve">Reliability Engineering and Maintenance Management </v>
      </c>
      <c r="D9">
        <v>5</v>
      </c>
    </row>
    <row r="10" spans="1:4" x14ac:dyDescent="0.25">
      <c r="A10">
        <v>9</v>
      </c>
      <c r="B10">
        <f>IF(IF(_xlfn.IFNA(MATCH($A$1,'Curriculum 2023-2024'!$A:$A,0),0)&gt;0,1,IF(_xlfn.IFNA(MATCH($A$1,'Curriculum 2023-2024'!$F:$F,0),0)&gt;0,2,IF(_xlfn.IFNA(MATCH($A$1,'Curriculum 2023-2024'!$K:$K,0),0)&gt;0,3,0)))=1,INDEX('Curriculum 2023-2024'!$A:$A,_xlfn.IFNA(MATCH($A$1,'Curriculum 2023-2024'!$A:$A,0),_xlfn.IFNA(MATCH($A$1,'Curriculum 2023-2024'!$F:$F,0),MATCH($A$1,'Curriculum 2023-2024'!$K:$K,0)))+2+$A10),IF(IF(_xlfn.IFNA(MATCH($A$1,'Curriculum 2023-2024'!$A:$A,0),0)&gt;0,1,IF(_xlfn.IFNA(MATCH($A$1,'Curriculum 2023-2024'!$F:$F,0),0)&gt;0,2,IF(_xlfn.IFNA(MATCH($A$1,'Curriculum 2023-2024'!$K:$K,0),0)&gt;0,3,0)))=2,INDEX('Curriculum 2023-2024'!$F:$F,_xlfn.IFNA(MATCH($A$1,'Curriculum 2023-2024'!$A:$A,0),_xlfn.IFNA(MATCH($A$1,'Curriculum 2023-2024'!$F:$F,0),MATCH($A$1,'Curriculum 2023-2024'!$K:$K,0)))+2+$A10),IF(IF(_xlfn.IFNA(MATCH($A$1,'Curriculum 2023-2024'!$A:$A,0),0)&gt;0,1,IF(_xlfn.IFNA(MATCH($A$1,'Curriculum 2023-2024'!$F:$F,0),0)&gt;0,2,IF(_xlfn.IFNA(MATCH($A$1,'Curriculum 2023-2024'!$K:$K,0),0)&gt;0,3,0)))=3,INDEX('Curriculum 2023-2024'!$K:$K,_xlfn.IFNA(MATCH($A$1,'Curriculum 2023-2024'!$A:$A,0),_xlfn.IFNA(MATCH($A$1,'Curriculum 2023-2024'!$F:$F,0),MATCH($A$1,'Curriculum 2023-2024'!$K:$K,0)))+2+$A10),"")))</f>
        <v>202000037</v>
      </c>
      <c r="C10"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2023-2024'!$K:$K,0)))+2+$A10),IF(IF(_xlfn.IFNA(MATCH($A$1,'Curriculum 2023-2024'!$A:$A,0),0)&gt;0,1,IF(_xlfn.IFNA(MATCH($A$1,'Curriculum 2023-2024'!$F:$F,0),0)&gt;0,2,IF(_xlfn.IFNA(MATCH($A$1,'Curriculum 2023-2024'!$K:$K,0),0)&gt;0,3,0)))=2,INDEX('Curriculum 2023-2024'!$G:$G,_xlfn.IFNA(MATCH($A$1,'Curriculum 2023-2024'!$A:$A,0),_xlfn.IFNA(MATCH($A$1,'Curriculum 2023-2024'!$F:$F,0),MATCH($A$1,'Curriculum 2023-2024'!$K:$K,0)))+2+$A10),IF(IF(_xlfn.IFNA(MATCH($A$1,'Curriculum 2023-2024'!$A:$A,0),0)&gt;0,1,IF(_xlfn.IFNA(MATCH($A$1,'Curriculum 2023-2024'!$F:$F,0),0)&gt;0,2,IF(_xlfn.IFNA(MATCH($A$1,'Curriculum 2023-2024'!$K:$K,0),0)&gt;0,3,0)))=3,INDEX('Curriculum 2023-2024'!$L:$L,_xlfn.IFNA(MATCH($A$1,'Curriculum 2023-2024'!$A:$A,0),_xlfn.IFNA(MATCH($A$1,'Curriculum 2023-2024'!$F:$F,0),MATCH($A$1,'Curriculum 2023-2024'!$K:$K,0)))+2+$A10),"")))</f>
        <v>Structural Dynamics</v>
      </c>
      <c r="D10">
        <v>5</v>
      </c>
    </row>
    <row r="11" spans="1:4" x14ac:dyDescent="0.25">
      <c r="A11">
        <v>10</v>
      </c>
      <c r="B11">
        <f>IF(IF(_xlfn.IFNA(MATCH($A$1,'Curriculum 2023-2024'!$A:$A,0),0)&gt;0,1,IF(_xlfn.IFNA(MATCH($A$1,'Curriculum 2023-2024'!$F:$F,0),0)&gt;0,2,IF(_xlfn.IFNA(MATCH($A$1,'Curriculum 2023-2024'!$K:$K,0),0)&gt;0,3,0)))=1,INDEX('Curriculum 2023-2024'!$A:$A,_xlfn.IFNA(MATCH($A$1,'Curriculum 2023-2024'!$A:$A,0),_xlfn.IFNA(MATCH($A$1,'Curriculum 2023-2024'!$F:$F,0),MATCH($A$1,'Curriculum 2023-2024'!$K:$K,0)))+2+$A11),IF(IF(_xlfn.IFNA(MATCH($A$1,'Curriculum 2023-2024'!$A:$A,0),0)&gt;0,1,IF(_xlfn.IFNA(MATCH($A$1,'Curriculum 2023-2024'!$F:$F,0),0)&gt;0,2,IF(_xlfn.IFNA(MATCH($A$1,'Curriculum 2023-2024'!$K:$K,0),0)&gt;0,3,0)))=2,INDEX('Curriculum 2023-2024'!$F:$F,_xlfn.IFNA(MATCH($A$1,'Curriculum 2023-2024'!$A:$A,0),_xlfn.IFNA(MATCH($A$1,'Curriculum 2023-2024'!$F:$F,0),MATCH($A$1,'Curriculum 2023-2024'!$K:$K,0)))+2+$A11),IF(IF(_xlfn.IFNA(MATCH($A$1,'Curriculum 2023-2024'!$A:$A,0),0)&gt;0,1,IF(_xlfn.IFNA(MATCH($A$1,'Curriculum 2023-2024'!$F:$F,0),0)&gt;0,2,IF(_xlfn.IFNA(MATCH($A$1,'Curriculum 2023-2024'!$K:$K,0),0)&gt;0,3,0)))=3,INDEX('Curriculum 2023-2024'!$K:$K,_xlfn.IFNA(MATCH($A$1,'Curriculum 2023-2024'!$A:$A,0),_xlfn.IFNA(MATCH($A$1,'Curriculum 2023-2024'!$F:$F,0),MATCH($A$1,'Curriculum 2023-2024'!$K:$K,0)))+2+$A11),"")))</f>
        <v>201300039</v>
      </c>
      <c r="C11"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2023-2024'!$K:$K,0)))+2+$A11),IF(IF(_xlfn.IFNA(MATCH($A$1,'Curriculum 2023-2024'!$A:$A,0),0)&gt;0,1,IF(_xlfn.IFNA(MATCH($A$1,'Curriculum 2023-2024'!$F:$F,0),0)&gt;0,2,IF(_xlfn.IFNA(MATCH($A$1,'Curriculum 2023-2024'!$K:$K,0),0)&gt;0,3,0)))=2,INDEX('Curriculum 2023-2024'!$G:$G,_xlfn.IFNA(MATCH($A$1,'Curriculum 2023-2024'!$A:$A,0),_xlfn.IFNA(MATCH($A$1,'Curriculum 2023-2024'!$F:$F,0),MATCH($A$1,'Curriculum 2023-2024'!$K:$K,0)))+2+$A11),IF(IF(_xlfn.IFNA(MATCH($A$1,'Curriculum 2023-2024'!$A:$A,0),0)&gt;0,1,IF(_xlfn.IFNA(MATCH($A$1,'Curriculum 2023-2024'!$F:$F,0),0)&gt;0,2,IF(_xlfn.IFNA(MATCH($A$1,'Curriculum 2023-2024'!$K:$K,0),0)&gt;0,3,0)))=3,INDEX('Curriculum 2023-2024'!$L:$L,_xlfn.IFNA(MATCH($A$1,'Curriculum 2023-2024'!$A:$A,0),_xlfn.IFNA(MATCH($A$1,'Curriculum 2023-2024'!$F:$F,0),MATCH($A$1,'Curriculum 2023-2024'!$K:$K,0)))+2+$A11),"")))</f>
        <v xml:space="preserve">Structural Health and Condition Monitoring </v>
      </c>
      <c r="D11">
        <v>5</v>
      </c>
    </row>
    <row r="12" spans="1:4" x14ac:dyDescent="0.25">
      <c r="A12">
        <v>11</v>
      </c>
      <c r="B12">
        <f>IF(IF(_xlfn.IFNA(MATCH($A$1,'Curriculum 2023-2024'!$A:$A,0),0)&gt;0,1,IF(_xlfn.IFNA(MATCH($A$1,'Curriculum 2023-2024'!$F:$F,0),0)&gt;0,2,IF(_xlfn.IFNA(MATCH($A$1,'Curriculum 2023-2024'!$K:$K,0),0)&gt;0,3,0)))=1,INDEX('Curriculum 2023-2024'!$A:$A,_xlfn.IFNA(MATCH($A$1,'Curriculum 2023-2024'!$A:$A,0),_xlfn.IFNA(MATCH($A$1,'Curriculum 2023-2024'!$F:$F,0),MATCH($A$1,'Curriculum 2023-2024'!$K:$K,0)))+2+$A12),IF(IF(_xlfn.IFNA(MATCH($A$1,'Curriculum 2023-2024'!$A:$A,0),0)&gt;0,1,IF(_xlfn.IFNA(MATCH($A$1,'Curriculum 2023-2024'!$F:$F,0),0)&gt;0,2,IF(_xlfn.IFNA(MATCH($A$1,'Curriculum 2023-2024'!$K:$K,0),0)&gt;0,3,0)))=2,INDEX('Curriculum 2023-2024'!$F:$F,_xlfn.IFNA(MATCH($A$1,'Curriculum 2023-2024'!$A:$A,0),_xlfn.IFNA(MATCH($A$1,'Curriculum 2023-2024'!$F:$F,0),MATCH($A$1,'Curriculum 2023-2024'!$K:$K,0)))+2+$A12),IF(IF(_xlfn.IFNA(MATCH($A$1,'Curriculum 2023-2024'!$A:$A,0),0)&gt;0,1,IF(_xlfn.IFNA(MATCH($A$1,'Curriculum 2023-2024'!$F:$F,0),0)&gt;0,2,IF(_xlfn.IFNA(MATCH($A$1,'Curriculum 2023-2024'!$K:$K,0),0)&gt;0,3,0)))=3,INDEX('Curriculum 2023-2024'!$K:$K,_xlfn.IFNA(MATCH($A$1,'Curriculum 2023-2024'!$A:$A,0),_xlfn.IFNA(MATCH($A$1,'Curriculum 2023-2024'!$F:$F,0),MATCH($A$1,'Curriculum 2023-2024'!$K:$K,0)))+2+$A12),"")))</f>
        <v>191155730</v>
      </c>
      <c r="C1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2023-2024'!$K:$K,0)))+2+$A12),IF(IF(_xlfn.IFNA(MATCH($A$1,'Curriculum 2023-2024'!$A:$A,0),0)&gt;0,1,IF(_xlfn.IFNA(MATCH($A$1,'Curriculum 2023-2024'!$F:$F,0),0)&gt;0,2,IF(_xlfn.IFNA(MATCH($A$1,'Curriculum 2023-2024'!$K:$K,0),0)&gt;0,3,0)))=2,INDEX('Curriculum 2023-2024'!$G:$G,_xlfn.IFNA(MATCH($A$1,'Curriculum 2023-2024'!$A:$A,0),_xlfn.IFNA(MATCH($A$1,'Curriculum 2023-2024'!$F:$F,0),MATCH($A$1,'Curriculum 2023-2024'!$K:$K,0)))+2+$A12),IF(IF(_xlfn.IFNA(MATCH($A$1,'Curriculum 2023-2024'!$A:$A,0),0)&gt;0,1,IF(_xlfn.IFNA(MATCH($A$1,'Curriculum 2023-2024'!$F:$F,0),0)&gt;0,2,IF(_xlfn.IFNA(MATCH($A$1,'Curriculum 2023-2024'!$K:$K,0),0)&gt;0,3,0)))=3,INDEX('Curriculum 2023-2024'!$L:$L,_xlfn.IFNA(MATCH($A$1,'Curriculum 2023-2024'!$A:$A,0),_xlfn.IFNA(MATCH($A$1,'Curriculum 2023-2024'!$F:$F,0),MATCH($A$1,'Curriculum 2023-2024'!$K:$K,0)))+2+$A12),"")))</f>
        <v xml:space="preserve">Tribology </v>
      </c>
      <c r="D12">
        <v>5</v>
      </c>
    </row>
    <row r="13" spans="1:4" x14ac:dyDescent="0.25">
      <c r="A13">
        <v>12</v>
      </c>
      <c r="B13">
        <f>IF(IF(_xlfn.IFNA(MATCH($A$1,'Curriculum 2023-2024'!$A:$A,0),0)&gt;0,1,IF(_xlfn.IFNA(MATCH($A$1,'Curriculum 2023-2024'!$F:$F,0),0)&gt;0,2,IF(_xlfn.IFNA(MATCH($A$1,'Curriculum 2023-2024'!$K:$K,0),0)&gt;0,3,0)))=1,INDEX('Curriculum 2023-2024'!$A:$A,_xlfn.IFNA(MATCH($A$1,'Curriculum 2023-2024'!$A:$A,0),_xlfn.IFNA(MATCH($A$1,'Curriculum 2023-2024'!$F:$F,0),MATCH($A$1,'Curriculum 2023-2024'!$K:$K,0)))+2+$A13),IF(IF(_xlfn.IFNA(MATCH($A$1,'Curriculum 2023-2024'!$A:$A,0),0)&gt;0,1,IF(_xlfn.IFNA(MATCH($A$1,'Curriculum 2023-2024'!$F:$F,0),0)&gt;0,2,IF(_xlfn.IFNA(MATCH($A$1,'Curriculum 2023-2024'!$K:$K,0),0)&gt;0,3,0)))=2,INDEX('Curriculum 2023-2024'!$F:$F,_xlfn.IFNA(MATCH($A$1,'Curriculum 2023-2024'!$A:$A,0),_xlfn.IFNA(MATCH($A$1,'Curriculum 2023-2024'!$F:$F,0),MATCH($A$1,'Curriculum 2023-2024'!$K:$K,0)))+2+$A13),IF(IF(_xlfn.IFNA(MATCH($A$1,'Curriculum 2023-2024'!$A:$A,0),0)&gt;0,1,IF(_xlfn.IFNA(MATCH($A$1,'Curriculum 2023-2024'!$F:$F,0),0)&gt;0,2,IF(_xlfn.IFNA(MATCH($A$1,'Curriculum 2023-2024'!$K:$K,0),0)&gt;0,3,0)))=3,INDEX('Curriculum 2023-2024'!$K:$K,_xlfn.IFNA(MATCH($A$1,'Curriculum 2023-2024'!$A:$A,0),_xlfn.IFNA(MATCH($A$1,'Curriculum 2023-2024'!$F:$F,0),MATCH($A$1,'Curriculum 2023-2024'!$K:$K,0)))+2+$A13),"")))</f>
        <v>0</v>
      </c>
      <c r="C13">
        <f>IF(IF(_xlfn.IFNA(MATCH($A$1,'Curriculum 2023-2024'!$A:$A,0),0)&gt;0,1,IF(_xlfn.IFNA(MATCH($A$1,'Curriculum 2023-2024'!$F:$F,0),0)&gt;0,2,IF(_xlfn.IFNA(MATCH($A$1,'Curriculum 2023-2024'!$K:$K,0),0)&gt;0,3,0)))=1,INDEX('Curriculum 2023-2024'!$B:$B,_xlfn.IFNA(MATCH($A$1,'Curriculum 2023-2024'!$A:$A,0),_xlfn.IFNA(MATCH($A$1,'Curriculum 2023-2024'!$F:$F,0),MATCH($A$1,'Curriculum 2023-2024'!$K:$K,0)))+2+$A13),IF(IF(_xlfn.IFNA(MATCH($A$1,'Curriculum 2023-2024'!$A:$A,0),0)&gt;0,1,IF(_xlfn.IFNA(MATCH($A$1,'Curriculum 2023-2024'!$F:$F,0),0)&gt;0,2,IF(_xlfn.IFNA(MATCH($A$1,'Curriculum 2023-2024'!$K:$K,0),0)&gt;0,3,0)))=2,INDEX('Curriculum 2023-2024'!$G:$G,_xlfn.IFNA(MATCH($A$1,'Curriculum 2023-2024'!$A:$A,0),_xlfn.IFNA(MATCH($A$1,'Curriculum 2023-2024'!$F:$F,0),MATCH($A$1,'Curriculum 2023-2024'!$K:$K,0)))+2+$A13),IF(IF(_xlfn.IFNA(MATCH($A$1,'Curriculum 2023-2024'!$A:$A,0),0)&gt;0,1,IF(_xlfn.IFNA(MATCH($A$1,'Curriculum 2023-2024'!$F:$F,0),0)&gt;0,2,IF(_xlfn.IFNA(MATCH($A$1,'Curriculum 2023-2024'!$K:$K,0),0)&gt;0,3,0)))=3,INDEX('Curriculum 2023-2024'!$L:$L,_xlfn.IFNA(MATCH($A$1,'Curriculum 2023-2024'!$A:$A,0),_xlfn.IFNA(MATCH($A$1,'Curriculum 2023-2024'!$F:$F,0),MATCH($A$1,'Curriculum 2023-2024'!$K:$K,0)))+2+$A13),"")))</f>
        <v>0</v>
      </c>
      <c r="D13">
        <v>5</v>
      </c>
    </row>
    <row r="14" spans="1:4" x14ac:dyDescent="0.25">
      <c r="A14">
        <v>1</v>
      </c>
      <c r="B14">
        <f>IF(IF(_xlfn.IFNA(MATCH($A$1,'Curriculum 2023-2024'!$A:$A,0),0)&gt;0,1,IF(_xlfn.IFNA(MATCH($A$1,'Curriculum 2023-2024'!$F:$F,0),0)&gt;0,2,IF(_xlfn.IFNA(MATCH($A$1,'Curriculum 2023-2024'!$K:$K,0),0)&gt;0,3,0)))=1,INDEX('Curriculum 2023-2024'!$A:$A,_xlfn.IFNA(MATCH($A$1,'Curriculum 2023-2024'!$A:$A,0),_xlfn.IFNA(MATCH($A$1,'Curriculum 2023-2024'!$F:$F,0),MATCH($A$1,'Curriculum 2023-2024'!$K:$K,0)))+15+$A14),IF(IF(_xlfn.IFNA(MATCH($A$1,'Curriculum 2023-2024'!$A:$A,0),0)&gt;0,1,IF(_xlfn.IFNA(MATCH($A$1,'Curriculum 2023-2024'!$F:$F,0),0)&gt;0,2,IF(_xlfn.IFNA(MATCH($A$1,'Curriculum 2023-2024'!$K:$K,0),0)&gt;0,3,0)))=2,INDEX('Curriculum 2023-2024'!$F:$F,_xlfn.IFNA(MATCH($A$1,'Curriculum 2023-2024'!$A:$A,0),_xlfn.IFNA(MATCH($A$1,'Curriculum 2023-2024'!$F:$F,0),MATCH($A$1,'Curriculum 2023-2024'!$K:$K,0)))+15+$A14),IF(IF(_xlfn.IFNA(MATCH($A$1,'Curriculum 2023-2024'!$A:$A,0),0)&gt;0,1,IF(_xlfn.IFNA(MATCH($A$1,'Curriculum 2023-2024'!$F:$F,0),0)&gt;0,2,IF(_xlfn.IFNA(MATCH($A$1,'Curriculum 2023-2024'!$K:$K,0),0)&gt;0,3,0)))=3,INDEX('Curriculum 2023-2024'!$K:$K,_xlfn.IFNA(MATCH($A$1,'Curriculum 2023-2024'!$A:$A,0),_xlfn.IFNA(MATCH($A$1,'Curriculum 2023-2024'!$F:$F,0),MATCH($A$1,'Curriculum 2023-2024'!$K:$K,0)))+15+$A14),"")))</f>
        <v>202100228</v>
      </c>
      <c r="C1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2023-2024'!$K:$K,0)))+15+$A14),IF(IF(_xlfn.IFNA(MATCH($A$1,'Curriculum 2023-2024'!$A:$A,0),0)&gt;0,1,IF(_xlfn.IFNA(MATCH($A$1,'Curriculum 2023-2024'!$F:$F,0),0)&gt;0,2,IF(_xlfn.IFNA(MATCH($A$1,'Curriculum 2023-2024'!$K:$K,0),0)&gt;0,3,0)))=2,INDEX('Curriculum 2023-2024'!$G:$G,_xlfn.IFNA(MATCH($A$1,'Curriculum 2023-2024'!$A:$A,0),_xlfn.IFNA(MATCH($A$1,'Curriculum 2023-2024'!$F:$F,0),MATCH($A$1,'Curriculum 2023-2024'!$K:$K,0)))+15+$A14),IF(IF(_xlfn.IFNA(MATCH($A$1,'Curriculum 2023-2024'!$A:$A,0),0)&gt;0,1,IF(_xlfn.IFNA(MATCH($A$1,'Curriculum 2023-2024'!$F:$F,0),0)&gt;0,2,IF(_xlfn.IFNA(MATCH($A$1,'Curriculum 2023-2024'!$K:$K,0),0)&gt;0,3,0)))=3,INDEX('Curriculum 2023-2024'!$L:$L,_xlfn.IFNA(MATCH($A$1,'Curriculum 2023-2024'!$A:$A,0),_xlfn.IFNA(MATCH($A$1,'Curriculum 2023-2024'!$F:$F,0),MATCH($A$1,'Curriculum 2023-2024'!$K:$K,0)))+15+$A14),"")))</f>
        <v>Adhesion and Bonding Technology</v>
      </c>
      <c r="D14">
        <v>5</v>
      </c>
    </row>
    <row r="15" spans="1:4" x14ac:dyDescent="0.25">
      <c r="A15">
        <v>2</v>
      </c>
      <c r="B15">
        <f>IF(IF(_xlfn.IFNA(MATCH($A$1,'Curriculum 2023-2024'!$A:$A,0),0)&gt;0,1,IF(_xlfn.IFNA(MATCH($A$1,'Curriculum 2023-2024'!$F:$F,0),0)&gt;0,2,IF(_xlfn.IFNA(MATCH($A$1,'Curriculum 2023-2024'!$K:$K,0),0)&gt;0,3,0)))=1,INDEX('Curriculum 2023-2024'!$A:$A,_xlfn.IFNA(MATCH($A$1,'Curriculum 2023-2024'!$A:$A,0),_xlfn.IFNA(MATCH($A$1,'Curriculum 2023-2024'!$F:$F,0),MATCH($A$1,'Curriculum 2023-2024'!$K:$K,0)))+15+$A15),IF(IF(_xlfn.IFNA(MATCH($A$1,'Curriculum 2023-2024'!$A:$A,0),0)&gt;0,1,IF(_xlfn.IFNA(MATCH($A$1,'Curriculum 2023-2024'!$F:$F,0),0)&gt;0,2,IF(_xlfn.IFNA(MATCH($A$1,'Curriculum 2023-2024'!$K:$K,0),0)&gt;0,3,0)))=2,INDEX('Curriculum 2023-2024'!$F:$F,_xlfn.IFNA(MATCH($A$1,'Curriculum 2023-2024'!$A:$A,0),_xlfn.IFNA(MATCH($A$1,'Curriculum 2023-2024'!$F:$F,0),MATCH($A$1,'Curriculum 2023-2024'!$K:$K,0)))+15+$A15),IF(IF(_xlfn.IFNA(MATCH($A$1,'Curriculum 2023-2024'!$A:$A,0),0)&gt;0,1,IF(_xlfn.IFNA(MATCH($A$1,'Curriculum 2023-2024'!$F:$F,0),0)&gt;0,2,IF(_xlfn.IFNA(MATCH($A$1,'Curriculum 2023-2024'!$K:$K,0),0)&gt;0,3,0)))=3,INDEX('Curriculum 2023-2024'!$K:$K,_xlfn.IFNA(MATCH($A$1,'Curriculum 2023-2024'!$A:$A,0),_xlfn.IFNA(MATCH($A$1,'Curriculum 2023-2024'!$F:$F,0),MATCH($A$1,'Curriculum 2023-2024'!$K:$K,0)))+15+$A15),"")))</f>
        <v>201900091</v>
      </c>
      <c r="C1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2023-2024'!$K:$K,0)))+15+$A15),IF(IF(_xlfn.IFNA(MATCH($A$1,'Curriculum 2023-2024'!$A:$A,0),0)&gt;0,1,IF(_xlfn.IFNA(MATCH($A$1,'Curriculum 2023-2024'!$F:$F,0),0)&gt;0,2,IF(_xlfn.IFNA(MATCH($A$1,'Curriculum 2023-2024'!$K:$K,0),0)&gt;0,3,0)))=2,INDEX('Curriculum 2023-2024'!$G:$G,_xlfn.IFNA(MATCH($A$1,'Curriculum 2023-2024'!$A:$A,0),_xlfn.IFNA(MATCH($A$1,'Curriculum 2023-2024'!$F:$F,0),MATCH($A$1,'Curriculum 2023-2024'!$K:$K,0)))+15+$A15),IF(IF(_xlfn.IFNA(MATCH($A$1,'Curriculum 2023-2024'!$A:$A,0),0)&gt;0,1,IF(_xlfn.IFNA(MATCH($A$1,'Curriculum 2023-2024'!$F:$F,0),0)&gt;0,2,IF(_xlfn.IFNA(MATCH($A$1,'Curriculum 2023-2024'!$K:$K,0),0)&gt;0,3,0)))=3,INDEX('Curriculum 2023-2024'!$L:$L,_xlfn.IFNA(MATCH($A$1,'Curriculum 2023-2024'!$A:$A,0),_xlfn.IFNA(MATCH($A$1,'Curriculum 2023-2024'!$F:$F,0),MATCH($A$1,'Curriculum 2023-2024'!$K:$K,0)))+15+$A15),"")))</f>
        <v>Advanced Topics in Finite Element Methods</v>
      </c>
      <c r="D15">
        <v>5</v>
      </c>
    </row>
    <row r="16" spans="1:4" x14ac:dyDescent="0.25">
      <c r="A16">
        <v>3</v>
      </c>
      <c r="B16">
        <f>IF(IF(_xlfn.IFNA(MATCH($A$1,'Curriculum 2023-2024'!$A:$A,0),0)&gt;0,1,IF(_xlfn.IFNA(MATCH($A$1,'Curriculum 2023-2024'!$F:$F,0),0)&gt;0,2,IF(_xlfn.IFNA(MATCH($A$1,'Curriculum 2023-2024'!$K:$K,0),0)&gt;0,3,0)))=1,INDEX('Curriculum 2023-2024'!$A:$A,_xlfn.IFNA(MATCH($A$1,'Curriculum 2023-2024'!$A:$A,0),_xlfn.IFNA(MATCH($A$1,'Curriculum 2023-2024'!$F:$F,0),MATCH($A$1,'Curriculum 2023-2024'!$K:$K,0)))+15+$A16),IF(IF(_xlfn.IFNA(MATCH($A$1,'Curriculum 2023-2024'!$A:$A,0),0)&gt;0,1,IF(_xlfn.IFNA(MATCH($A$1,'Curriculum 2023-2024'!$F:$F,0),0)&gt;0,2,IF(_xlfn.IFNA(MATCH($A$1,'Curriculum 2023-2024'!$K:$K,0),0)&gt;0,3,0)))=2,INDEX('Curriculum 2023-2024'!$F:$F,_xlfn.IFNA(MATCH($A$1,'Curriculum 2023-2024'!$A:$A,0),_xlfn.IFNA(MATCH($A$1,'Curriculum 2023-2024'!$F:$F,0),MATCH($A$1,'Curriculum 2023-2024'!$K:$K,0)))+15+$A16),IF(IF(_xlfn.IFNA(MATCH($A$1,'Curriculum 2023-2024'!$A:$A,0),0)&gt;0,1,IF(_xlfn.IFNA(MATCH($A$1,'Curriculum 2023-2024'!$F:$F,0),0)&gt;0,2,IF(_xlfn.IFNA(MATCH($A$1,'Curriculum 2023-2024'!$K:$K,0),0)&gt;0,3,0)))=3,INDEX('Curriculum 2023-2024'!$K:$K,_xlfn.IFNA(MATCH($A$1,'Curriculum 2023-2024'!$A:$A,0),_xlfn.IFNA(MATCH($A$1,'Curriculum 2023-2024'!$F:$F,0),MATCH($A$1,'Curriculum 2023-2024'!$K:$K,0)))+15+$A16),"")))</f>
        <v>201200145</v>
      </c>
      <c r="C1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2023-2024'!$K:$K,0)))+15+$A16),IF(IF(_xlfn.IFNA(MATCH($A$1,'Curriculum 2023-2024'!$A:$A,0),0)&gt;0,1,IF(_xlfn.IFNA(MATCH($A$1,'Curriculum 2023-2024'!$F:$F,0),0)&gt;0,2,IF(_xlfn.IFNA(MATCH($A$1,'Curriculum 2023-2024'!$K:$K,0),0)&gt;0,3,0)))=2,INDEX('Curriculum 2023-2024'!$G:$G,_xlfn.IFNA(MATCH($A$1,'Curriculum 2023-2024'!$A:$A,0),_xlfn.IFNA(MATCH($A$1,'Curriculum 2023-2024'!$F:$F,0),MATCH($A$1,'Curriculum 2023-2024'!$K:$K,0)))+15+$A16),IF(IF(_xlfn.IFNA(MATCH($A$1,'Curriculum 2023-2024'!$A:$A,0),0)&gt;0,1,IF(_xlfn.IFNA(MATCH($A$1,'Curriculum 2023-2024'!$F:$F,0),0)&gt;0,2,IF(_xlfn.IFNA(MATCH($A$1,'Curriculum 2023-2024'!$K:$K,0),0)&gt;0,3,0)))=3,INDEX('Curriculum 2023-2024'!$L:$L,_xlfn.IFNA(MATCH($A$1,'Curriculum 2023-2024'!$A:$A,0),_xlfn.IFNA(MATCH($A$1,'Curriculum 2023-2024'!$F:$F,0),MATCH($A$1,'Curriculum 2023-2024'!$K:$K,0)))+15+$A16),"")))</f>
        <v>Capita Selecta - Maintenance Engineering &amp; Operations</v>
      </c>
      <c r="D16">
        <v>5</v>
      </c>
    </row>
    <row r="17" spans="1:4" x14ac:dyDescent="0.25">
      <c r="A17">
        <v>4</v>
      </c>
      <c r="B17">
        <f>IF(IF(_xlfn.IFNA(MATCH($A$1,'Curriculum 2023-2024'!$A:$A,0),0)&gt;0,1,IF(_xlfn.IFNA(MATCH($A$1,'Curriculum 2023-2024'!$F:$F,0),0)&gt;0,2,IF(_xlfn.IFNA(MATCH($A$1,'Curriculum 2023-2024'!$K:$K,0),0)&gt;0,3,0)))=1,INDEX('Curriculum 2023-2024'!$A:$A,_xlfn.IFNA(MATCH($A$1,'Curriculum 2023-2024'!$A:$A,0),_xlfn.IFNA(MATCH($A$1,'Curriculum 2023-2024'!$F:$F,0),MATCH($A$1,'Curriculum 2023-2024'!$K:$K,0)))+15+$A17),IF(IF(_xlfn.IFNA(MATCH($A$1,'Curriculum 2023-2024'!$A:$A,0),0)&gt;0,1,IF(_xlfn.IFNA(MATCH($A$1,'Curriculum 2023-2024'!$F:$F,0),0)&gt;0,2,IF(_xlfn.IFNA(MATCH($A$1,'Curriculum 2023-2024'!$K:$K,0),0)&gt;0,3,0)))=2,INDEX('Curriculum 2023-2024'!$F:$F,_xlfn.IFNA(MATCH($A$1,'Curriculum 2023-2024'!$A:$A,0),_xlfn.IFNA(MATCH($A$1,'Curriculum 2023-2024'!$F:$F,0),MATCH($A$1,'Curriculum 2023-2024'!$K:$K,0)))+15+$A17),IF(IF(_xlfn.IFNA(MATCH($A$1,'Curriculum 2023-2024'!$A:$A,0),0)&gt;0,1,IF(_xlfn.IFNA(MATCH($A$1,'Curriculum 2023-2024'!$F:$F,0),0)&gt;0,2,IF(_xlfn.IFNA(MATCH($A$1,'Curriculum 2023-2024'!$K:$K,0),0)&gt;0,3,0)))=3,INDEX('Curriculum 2023-2024'!$K:$K,_xlfn.IFNA(MATCH($A$1,'Curriculum 2023-2024'!$A:$A,0),_xlfn.IFNA(MATCH($A$1,'Curriculum 2023-2024'!$F:$F,0),MATCH($A$1,'Curriculum 2023-2024'!$K:$K,0)))+15+$A17),"")))</f>
        <v>202200104</v>
      </c>
      <c r="C17"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2023-2024'!$K:$K,0)))+15+$A17),IF(IF(_xlfn.IFNA(MATCH($A$1,'Curriculum 2023-2024'!$A:$A,0),0)&gt;0,1,IF(_xlfn.IFNA(MATCH($A$1,'Curriculum 2023-2024'!$F:$F,0),0)&gt;0,2,IF(_xlfn.IFNA(MATCH($A$1,'Curriculum 2023-2024'!$K:$K,0),0)&gt;0,3,0)))=2,INDEX('Curriculum 2023-2024'!$G:$G,_xlfn.IFNA(MATCH($A$1,'Curriculum 2023-2024'!$A:$A,0),_xlfn.IFNA(MATCH($A$1,'Curriculum 2023-2024'!$F:$F,0),MATCH($A$1,'Curriculum 2023-2024'!$K:$K,0)))+15+$A17),IF(IF(_xlfn.IFNA(MATCH($A$1,'Curriculum 2023-2024'!$A:$A,0),0)&gt;0,1,IF(_xlfn.IFNA(MATCH($A$1,'Curriculum 2023-2024'!$F:$F,0),0)&gt;0,2,IF(_xlfn.IFNA(MATCH($A$1,'Curriculum 2023-2024'!$K:$K,0),0)&gt;0,3,0)))=3,INDEX('Curriculum 2023-2024'!$L:$L,_xlfn.IFNA(MATCH($A$1,'Curriculum 2023-2024'!$A:$A,0),_xlfn.IFNA(MATCH($A$1,'Curriculum 2023-2024'!$F:$F,0),MATCH($A$1,'Curriculum 2023-2024'!$K:$K,0)))+15+$A17),"")))</f>
        <v>Control System Design for Robotics</v>
      </c>
      <c r="D17">
        <v>5</v>
      </c>
    </row>
    <row r="18" spans="1:4" x14ac:dyDescent="0.25">
      <c r="A18">
        <v>5</v>
      </c>
      <c r="B18">
        <f>IF(IF(_xlfn.IFNA(MATCH($A$1,'Curriculum 2023-2024'!$A:$A,0),0)&gt;0,1,IF(_xlfn.IFNA(MATCH($A$1,'Curriculum 2023-2024'!$F:$F,0),0)&gt;0,2,IF(_xlfn.IFNA(MATCH($A$1,'Curriculum 2023-2024'!$K:$K,0),0)&gt;0,3,0)))=1,INDEX('Curriculum 2023-2024'!$A:$A,_xlfn.IFNA(MATCH($A$1,'Curriculum 2023-2024'!$A:$A,0),_xlfn.IFNA(MATCH($A$1,'Curriculum 2023-2024'!$F:$F,0),MATCH($A$1,'Curriculum 2023-2024'!$K:$K,0)))+15+$A18),IF(IF(_xlfn.IFNA(MATCH($A$1,'Curriculum 2023-2024'!$A:$A,0),0)&gt;0,1,IF(_xlfn.IFNA(MATCH($A$1,'Curriculum 2023-2024'!$F:$F,0),0)&gt;0,2,IF(_xlfn.IFNA(MATCH($A$1,'Curriculum 2023-2024'!$K:$K,0),0)&gt;0,3,0)))=2,INDEX('Curriculum 2023-2024'!$F:$F,_xlfn.IFNA(MATCH($A$1,'Curriculum 2023-2024'!$A:$A,0),_xlfn.IFNA(MATCH($A$1,'Curriculum 2023-2024'!$F:$F,0),MATCH($A$1,'Curriculum 2023-2024'!$K:$K,0)))+15+$A18),IF(IF(_xlfn.IFNA(MATCH($A$1,'Curriculum 2023-2024'!$A:$A,0),0)&gt;0,1,IF(_xlfn.IFNA(MATCH($A$1,'Curriculum 2023-2024'!$F:$F,0),0)&gt;0,2,IF(_xlfn.IFNA(MATCH($A$1,'Curriculum 2023-2024'!$K:$K,0),0)&gt;0,3,0)))=3,INDEX('Curriculum 2023-2024'!$K:$K,_xlfn.IFNA(MATCH($A$1,'Curriculum 2023-2024'!$A:$A,0),_xlfn.IFNA(MATCH($A$1,'Curriculum 2023-2024'!$F:$F,0),MATCH($A$1,'Curriculum 2023-2024'!$K:$K,0)))+15+$A18),"")))</f>
        <v>191121720</v>
      </c>
      <c r="C18"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2023-2024'!$K:$K,0)))+15+$A18),IF(IF(_xlfn.IFNA(MATCH($A$1,'Curriculum 2023-2024'!$A:$A,0),0)&gt;0,1,IF(_xlfn.IFNA(MATCH($A$1,'Curriculum 2023-2024'!$F:$F,0),0)&gt;0,2,IF(_xlfn.IFNA(MATCH($A$1,'Curriculum 2023-2024'!$K:$K,0),0)&gt;0,3,0)))=2,INDEX('Curriculum 2023-2024'!$G:$G,_xlfn.IFNA(MATCH($A$1,'Curriculum 2023-2024'!$A:$A,0),_xlfn.IFNA(MATCH($A$1,'Curriculum 2023-2024'!$F:$F,0),MATCH($A$1,'Curriculum 2023-2024'!$K:$K,0)))+15+$A18),IF(IF(_xlfn.IFNA(MATCH($A$1,'Curriculum 2023-2024'!$A:$A,0),0)&gt;0,1,IF(_xlfn.IFNA(MATCH($A$1,'Curriculum 2023-2024'!$F:$F,0),0)&gt;0,2,IF(_xlfn.IFNA(MATCH($A$1,'Curriculum 2023-2024'!$K:$K,0),0)&gt;0,3,0)))=3,INDEX('Curriculum 2023-2024'!$L:$L,_xlfn.IFNA(MATCH($A$1,'Curriculum 2023-2024'!$A:$A,0),_xlfn.IFNA(MATCH($A$1,'Curriculum 2023-2024'!$F:$F,0),MATCH($A$1,'Curriculum 2023-2024'!$K:$K,0)))+15+$A18),"")))</f>
        <v>Design, Production and Materials</v>
      </c>
      <c r="D18">
        <v>5</v>
      </c>
    </row>
    <row r="19" spans="1:4" x14ac:dyDescent="0.25">
      <c r="A19">
        <v>6</v>
      </c>
      <c r="B19">
        <f>IF(IF(_xlfn.IFNA(MATCH($A$1,'Curriculum 2023-2024'!$A:$A,0),0)&gt;0,1,IF(_xlfn.IFNA(MATCH($A$1,'Curriculum 2023-2024'!$F:$F,0),0)&gt;0,2,IF(_xlfn.IFNA(MATCH($A$1,'Curriculum 2023-2024'!$K:$K,0),0)&gt;0,3,0)))=1,INDEX('Curriculum 2023-2024'!$A:$A,_xlfn.IFNA(MATCH($A$1,'Curriculum 2023-2024'!$A:$A,0),_xlfn.IFNA(MATCH($A$1,'Curriculum 2023-2024'!$F:$F,0),MATCH($A$1,'Curriculum 2023-2024'!$K:$K,0)))+15+$A19),IF(IF(_xlfn.IFNA(MATCH($A$1,'Curriculum 2023-2024'!$A:$A,0),0)&gt;0,1,IF(_xlfn.IFNA(MATCH($A$1,'Curriculum 2023-2024'!$F:$F,0),0)&gt;0,2,IF(_xlfn.IFNA(MATCH($A$1,'Curriculum 2023-2024'!$K:$K,0),0)&gt;0,3,0)))=2,INDEX('Curriculum 2023-2024'!$F:$F,_xlfn.IFNA(MATCH($A$1,'Curriculum 2023-2024'!$A:$A,0),_xlfn.IFNA(MATCH($A$1,'Curriculum 2023-2024'!$F:$F,0),MATCH($A$1,'Curriculum 2023-2024'!$K:$K,0)))+15+$A19),IF(IF(_xlfn.IFNA(MATCH($A$1,'Curriculum 2023-2024'!$A:$A,0),0)&gt;0,1,IF(_xlfn.IFNA(MATCH($A$1,'Curriculum 2023-2024'!$F:$F,0),0)&gt;0,2,IF(_xlfn.IFNA(MATCH($A$1,'Curriculum 2023-2024'!$K:$K,0),0)&gt;0,3,0)))=3,INDEX('Curriculum 2023-2024'!$K:$K,_xlfn.IFNA(MATCH($A$1,'Curriculum 2023-2024'!$A:$A,0),_xlfn.IFNA(MATCH($A$1,'Curriculum 2023-2024'!$F:$F,0),MATCH($A$1,'Curriculum 2023-2024'!$K:$K,0)))+15+$A19),"")))</f>
        <v>201700294</v>
      </c>
      <c r="C19"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2023-2024'!$K:$K,0)))+15+$A19),IF(IF(_xlfn.IFNA(MATCH($A$1,'Curriculum 2023-2024'!$A:$A,0),0)&gt;0,1,IF(_xlfn.IFNA(MATCH($A$1,'Curriculum 2023-2024'!$F:$F,0),0)&gt;0,2,IF(_xlfn.IFNA(MATCH($A$1,'Curriculum 2023-2024'!$K:$K,0),0)&gt;0,3,0)))=2,INDEX('Curriculum 2023-2024'!$G:$G,_xlfn.IFNA(MATCH($A$1,'Curriculum 2023-2024'!$A:$A,0),_xlfn.IFNA(MATCH($A$1,'Curriculum 2023-2024'!$F:$F,0),MATCH($A$1,'Curriculum 2023-2024'!$K:$K,0)))+15+$A19),IF(IF(_xlfn.IFNA(MATCH($A$1,'Curriculum 2023-2024'!$A:$A,0),0)&gt;0,1,IF(_xlfn.IFNA(MATCH($A$1,'Curriculum 2023-2024'!$F:$F,0),0)&gt;0,2,IF(_xlfn.IFNA(MATCH($A$1,'Curriculum 2023-2024'!$K:$K,0),0)&gt;0,3,0)))=3,INDEX('Curriculum 2023-2024'!$L:$L,_xlfn.IFNA(MATCH($A$1,'Curriculum 2023-2024'!$A:$A,0),_xlfn.IFNA(MATCH($A$1,'Curriculum 2023-2024'!$F:$F,0),MATCH($A$1,'Curriculum 2023-2024'!$K:$K,0)))+15+$A19),"")))</f>
        <v>Engineering Project Management</v>
      </c>
      <c r="D19">
        <v>5</v>
      </c>
    </row>
    <row r="20" spans="1:4" x14ac:dyDescent="0.25">
      <c r="A20">
        <v>7</v>
      </c>
      <c r="B20">
        <f>IF(IF(_xlfn.IFNA(MATCH($A$1,'Curriculum 2023-2024'!$A:$A,0),0)&gt;0,1,IF(_xlfn.IFNA(MATCH($A$1,'Curriculum 2023-2024'!$F:$F,0),0)&gt;0,2,IF(_xlfn.IFNA(MATCH($A$1,'Curriculum 2023-2024'!$K:$K,0),0)&gt;0,3,0)))=1,INDEX('Curriculum 2023-2024'!$A:$A,_xlfn.IFNA(MATCH($A$1,'Curriculum 2023-2024'!$A:$A,0),_xlfn.IFNA(MATCH($A$1,'Curriculum 2023-2024'!$F:$F,0),MATCH($A$1,'Curriculum 2023-2024'!$K:$K,0)))+15+$A20),IF(IF(_xlfn.IFNA(MATCH($A$1,'Curriculum 2023-2024'!$A:$A,0),0)&gt;0,1,IF(_xlfn.IFNA(MATCH($A$1,'Curriculum 2023-2024'!$F:$F,0),0)&gt;0,2,IF(_xlfn.IFNA(MATCH($A$1,'Curriculum 2023-2024'!$K:$K,0),0)&gt;0,3,0)))=2,INDEX('Curriculum 2023-2024'!$F:$F,_xlfn.IFNA(MATCH($A$1,'Curriculum 2023-2024'!$A:$A,0),_xlfn.IFNA(MATCH($A$1,'Curriculum 2023-2024'!$F:$F,0),MATCH($A$1,'Curriculum 2023-2024'!$K:$K,0)))+15+$A20),IF(IF(_xlfn.IFNA(MATCH($A$1,'Curriculum 2023-2024'!$A:$A,0),0)&gt;0,1,IF(_xlfn.IFNA(MATCH($A$1,'Curriculum 2023-2024'!$F:$F,0),0)&gt;0,2,IF(_xlfn.IFNA(MATCH($A$1,'Curriculum 2023-2024'!$K:$K,0),0)&gt;0,3,0)))=3,INDEX('Curriculum 2023-2024'!$K:$K,_xlfn.IFNA(MATCH($A$1,'Curriculum 2023-2024'!$A:$A,0),_xlfn.IFNA(MATCH($A$1,'Curriculum 2023-2024'!$F:$F,0),MATCH($A$1,'Curriculum 2023-2024'!$K:$K,0)))+15+$A20),"")))</f>
        <v>201900037</v>
      </c>
      <c r="C20"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2023-2024'!$K:$K,0)))+15+$A20),IF(IF(_xlfn.IFNA(MATCH($A$1,'Curriculum 2023-2024'!$A:$A,0),0)&gt;0,1,IF(_xlfn.IFNA(MATCH($A$1,'Curriculum 2023-2024'!$F:$F,0),0)&gt;0,2,IF(_xlfn.IFNA(MATCH($A$1,'Curriculum 2023-2024'!$K:$K,0),0)&gt;0,3,0)))=2,INDEX('Curriculum 2023-2024'!$G:$G,_xlfn.IFNA(MATCH($A$1,'Curriculum 2023-2024'!$A:$A,0),_xlfn.IFNA(MATCH($A$1,'Curriculum 2023-2024'!$F:$F,0),MATCH($A$1,'Curriculum 2023-2024'!$K:$K,0)))+15+$A20),IF(IF(_xlfn.IFNA(MATCH($A$1,'Curriculum 2023-2024'!$A:$A,0),0)&gt;0,1,IF(_xlfn.IFNA(MATCH($A$1,'Curriculum 2023-2024'!$F:$F,0),0)&gt;0,2,IF(_xlfn.IFNA(MATCH($A$1,'Curriculum 2023-2024'!$K:$K,0),0)&gt;0,3,0)))=3,INDEX('Curriculum 2023-2024'!$L:$L,_xlfn.IFNA(MATCH($A$1,'Curriculum 2023-2024'!$A:$A,0),_xlfn.IFNA(MATCH($A$1,'Curriculum 2023-2024'!$F:$F,0),MATCH($A$1,'Curriculum 2023-2024'!$K:$K,0)))+15+$A20),"")))</f>
        <v>Flexible Multibody Dynamics</v>
      </c>
      <c r="D20">
        <v>5</v>
      </c>
    </row>
    <row r="21" spans="1:4" x14ac:dyDescent="0.25">
      <c r="A21">
        <v>8</v>
      </c>
      <c r="B21">
        <f>IF(IF(_xlfn.IFNA(MATCH($A$1,'Curriculum 2023-2024'!$A:$A,0),0)&gt;0,1,IF(_xlfn.IFNA(MATCH($A$1,'Curriculum 2023-2024'!$F:$F,0),0)&gt;0,2,IF(_xlfn.IFNA(MATCH($A$1,'Curriculum 2023-2024'!$K:$K,0),0)&gt;0,3,0)))=1,INDEX('Curriculum 2023-2024'!$A:$A,_xlfn.IFNA(MATCH($A$1,'Curriculum 2023-2024'!$A:$A,0),_xlfn.IFNA(MATCH($A$1,'Curriculum 2023-2024'!$F:$F,0),MATCH($A$1,'Curriculum 2023-2024'!$K:$K,0)))+15+$A21),IF(IF(_xlfn.IFNA(MATCH($A$1,'Curriculum 2023-2024'!$A:$A,0),0)&gt;0,1,IF(_xlfn.IFNA(MATCH($A$1,'Curriculum 2023-2024'!$F:$F,0),0)&gt;0,2,IF(_xlfn.IFNA(MATCH($A$1,'Curriculum 2023-2024'!$K:$K,0),0)&gt;0,3,0)))=2,INDEX('Curriculum 2023-2024'!$F:$F,_xlfn.IFNA(MATCH($A$1,'Curriculum 2023-2024'!$A:$A,0),_xlfn.IFNA(MATCH($A$1,'Curriculum 2023-2024'!$F:$F,0),MATCH($A$1,'Curriculum 2023-2024'!$K:$K,0)))+15+$A21),IF(IF(_xlfn.IFNA(MATCH($A$1,'Curriculum 2023-2024'!$A:$A,0),0)&gt;0,1,IF(_xlfn.IFNA(MATCH($A$1,'Curriculum 2023-2024'!$F:$F,0),0)&gt;0,2,IF(_xlfn.IFNA(MATCH($A$1,'Curriculum 2023-2024'!$K:$K,0),0)&gt;0,3,0)))=3,INDEX('Curriculum 2023-2024'!$K:$K,_xlfn.IFNA(MATCH($A$1,'Curriculum 2023-2024'!$A:$A,0),_xlfn.IFNA(MATCH($A$1,'Curriculum 2023-2024'!$F:$F,0),MATCH($A$1,'Curriculum 2023-2024'!$K:$K,0)))+15+$A21),"")))</f>
        <v>191102041</v>
      </c>
      <c r="C21"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2023-2024'!$K:$K,0)))+15+$A21),IF(IF(_xlfn.IFNA(MATCH($A$1,'Curriculum 2023-2024'!$A:$A,0),0)&gt;0,1,IF(_xlfn.IFNA(MATCH($A$1,'Curriculum 2023-2024'!$F:$F,0),0)&gt;0,2,IF(_xlfn.IFNA(MATCH($A$1,'Curriculum 2023-2024'!$K:$K,0),0)&gt;0,3,0)))=2,INDEX('Curriculum 2023-2024'!$G:$G,_xlfn.IFNA(MATCH($A$1,'Curriculum 2023-2024'!$A:$A,0),_xlfn.IFNA(MATCH($A$1,'Curriculum 2023-2024'!$F:$F,0),MATCH($A$1,'Curriculum 2023-2024'!$K:$K,0)))+15+$A21),IF(IF(_xlfn.IFNA(MATCH($A$1,'Curriculum 2023-2024'!$A:$A,0),0)&gt;0,1,IF(_xlfn.IFNA(MATCH($A$1,'Curriculum 2023-2024'!$F:$F,0),0)&gt;0,2,IF(_xlfn.IFNA(MATCH($A$1,'Curriculum 2023-2024'!$K:$K,0),0)&gt;0,3,0)))=3,INDEX('Curriculum 2023-2024'!$L:$L,_xlfn.IFNA(MATCH($A$1,'Curriculum 2023-2024'!$A:$A,0),_xlfn.IFNA(MATCH($A$1,'Curriculum 2023-2024'!$F:$F,0),MATCH($A$1,'Curriculum 2023-2024'!$K:$K,0)))+15+$A21),"")))</f>
        <v>Manufacturing Facility Design</v>
      </c>
      <c r="D21">
        <v>5</v>
      </c>
    </row>
    <row r="22" spans="1:4" x14ac:dyDescent="0.25">
      <c r="A22">
        <v>9</v>
      </c>
      <c r="B22">
        <f>IF(IF(_xlfn.IFNA(MATCH($A$1,'Curriculum 2023-2024'!$A:$A,0),0)&gt;0,1,IF(_xlfn.IFNA(MATCH($A$1,'Curriculum 2023-2024'!$F:$F,0),0)&gt;0,2,IF(_xlfn.IFNA(MATCH($A$1,'Curriculum 2023-2024'!$K:$K,0),0)&gt;0,3,0)))=1,INDEX('Curriculum 2023-2024'!$A:$A,_xlfn.IFNA(MATCH($A$1,'Curriculum 2023-2024'!$A:$A,0),_xlfn.IFNA(MATCH($A$1,'Curriculum 2023-2024'!$F:$F,0),MATCH($A$1,'Curriculum 2023-2024'!$K:$K,0)))+15+$A22),IF(IF(_xlfn.IFNA(MATCH($A$1,'Curriculum 2023-2024'!$A:$A,0),0)&gt;0,1,IF(_xlfn.IFNA(MATCH($A$1,'Curriculum 2023-2024'!$F:$F,0),0)&gt;0,2,IF(_xlfn.IFNA(MATCH($A$1,'Curriculum 2023-2024'!$K:$K,0),0)&gt;0,3,0)))=2,INDEX('Curriculum 2023-2024'!$F:$F,_xlfn.IFNA(MATCH($A$1,'Curriculum 2023-2024'!$A:$A,0),_xlfn.IFNA(MATCH($A$1,'Curriculum 2023-2024'!$F:$F,0),MATCH($A$1,'Curriculum 2023-2024'!$K:$K,0)))+15+$A22),IF(IF(_xlfn.IFNA(MATCH($A$1,'Curriculum 2023-2024'!$A:$A,0),0)&gt;0,1,IF(_xlfn.IFNA(MATCH($A$1,'Curriculum 2023-2024'!$F:$F,0),0)&gt;0,2,IF(_xlfn.IFNA(MATCH($A$1,'Curriculum 2023-2024'!$K:$K,0),0)&gt;0,3,0)))=3,INDEX('Curriculum 2023-2024'!$K:$K,_xlfn.IFNA(MATCH($A$1,'Curriculum 2023-2024'!$A:$A,0),_xlfn.IFNA(MATCH($A$1,'Curriculum 2023-2024'!$F:$F,0),MATCH($A$1,'Curriculum 2023-2024'!$K:$K,0)))+15+$A22),"")))</f>
        <v>201700042</v>
      </c>
      <c r="C22"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2023-2024'!$K:$K,0)))+15+$A22),IF(IF(_xlfn.IFNA(MATCH($A$1,'Curriculum 2023-2024'!$A:$A,0),0)&gt;0,1,IF(_xlfn.IFNA(MATCH($A$1,'Curriculum 2023-2024'!$F:$F,0),0)&gt;0,2,IF(_xlfn.IFNA(MATCH($A$1,'Curriculum 2023-2024'!$K:$K,0),0)&gt;0,3,0)))=2,INDEX('Curriculum 2023-2024'!$G:$G,_xlfn.IFNA(MATCH($A$1,'Curriculum 2023-2024'!$A:$A,0),_xlfn.IFNA(MATCH($A$1,'Curriculum 2023-2024'!$F:$F,0),MATCH($A$1,'Curriculum 2023-2024'!$K:$K,0)))+15+$A22),IF(IF(_xlfn.IFNA(MATCH($A$1,'Curriculum 2023-2024'!$A:$A,0),0)&gt;0,1,IF(_xlfn.IFNA(MATCH($A$1,'Curriculum 2023-2024'!$F:$F,0),0)&gt;0,2,IF(_xlfn.IFNA(MATCH($A$1,'Curriculum 2023-2024'!$K:$K,0),0)&gt;0,3,0)))=3,INDEX('Curriculum 2023-2024'!$L:$L,_xlfn.IFNA(MATCH($A$1,'Curriculum 2023-2024'!$A:$A,0),_xlfn.IFNA(MATCH($A$1,'Curriculum 2023-2024'!$F:$F,0),MATCH($A$1,'Curriculum 2023-2024'!$K:$K,0)))+15+$A22),"")))</f>
        <v>Safety by Design</v>
      </c>
      <c r="D22">
        <v>5</v>
      </c>
    </row>
    <row r="23" spans="1:4" x14ac:dyDescent="0.25">
      <c r="A23">
        <v>10</v>
      </c>
      <c r="B23">
        <f>IF(IF(_xlfn.IFNA(MATCH($A$1,'Curriculum 2023-2024'!$A:$A,0),0)&gt;0,1,IF(_xlfn.IFNA(MATCH($A$1,'Curriculum 2023-2024'!$F:$F,0),0)&gt;0,2,IF(_xlfn.IFNA(MATCH($A$1,'Curriculum 2023-2024'!$K:$K,0),0)&gt;0,3,0)))=1,INDEX('Curriculum 2023-2024'!$A:$A,_xlfn.IFNA(MATCH($A$1,'Curriculum 2023-2024'!$A:$A,0),_xlfn.IFNA(MATCH($A$1,'Curriculum 2023-2024'!$F:$F,0),MATCH($A$1,'Curriculum 2023-2024'!$K:$K,0)))+15+$A23),IF(IF(_xlfn.IFNA(MATCH($A$1,'Curriculum 2023-2024'!$A:$A,0),0)&gt;0,1,IF(_xlfn.IFNA(MATCH($A$1,'Curriculum 2023-2024'!$F:$F,0),0)&gt;0,2,IF(_xlfn.IFNA(MATCH($A$1,'Curriculum 2023-2024'!$K:$K,0),0)&gt;0,3,0)))=2,INDEX('Curriculum 2023-2024'!$F:$F,_xlfn.IFNA(MATCH($A$1,'Curriculum 2023-2024'!$A:$A,0),_xlfn.IFNA(MATCH($A$1,'Curriculum 2023-2024'!$F:$F,0),MATCH($A$1,'Curriculum 2023-2024'!$K:$K,0)))+15+$A23),IF(IF(_xlfn.IFNA(MATCH($A$1,'Curriculum 2023-2024'!$A:$A,0),0)&gt;0,1,IF(_xlfn.IFNA(MATCH($A$1,'Curriculum 2023-2024'!$F:$F,0),0)&gt;0,2,IF(_xlfn.IFNA(MATCH($A$1,'Curriculum 2023-2024'!$K:$K,0),0)&gt;0,3,0)))=3,INDEX('Curriculum 2023-2024'!$K:$K,_xlfn.IFNA(MATCH($A$1,'Curriculum 2023-2024'!$A:$A,0),_xlfn.IFNA(MATCH($A$1,'Curriculum 2023-2024'!$F:$F,0),MATCH($A$1,'Curriculum 2023-2024'!$K:$K,0)))+15+$A23),"")))</f>
        <v>191531830</v>
      </c>
      <c r="C23"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2023-2024'!$K:$K,0)))+15+$A23),IF(IF(_xlfn.IFNA(MATCH($A$1,'Curriculum 2023-2024'!$A:$A,0),0)&gt;0,1,IF(_xlfn.IFNA(MATCH($A$1,'Curriculum 2023-2024'!$F:$F,0),0)&gt;0,2,IF(_xlfn.IFNA(MATCH($A$1,'Curriculum 2023-2024'!$K:$K,0),0)&gt;0,3,0)))=2,INDEX('Curriculum 2023-2024'!$G:$G,_xlfn.IFNA(MATCH($A$1,'Curriculum 2023-2024'!$A:$A,0),_xlfn.IFNA(MATCH($A$1,'Curriculum 2023-2024'!$F:$F,0),MATCH($A$1,'Curriculum 2023-2024'!$K:$K,0)))+15+$A23),IF(IF(_xlfn.IFNA(MATCH($A$1,'Curriculum 2023-2024'!$A:$A,0),0)&gt;0,1,IF(_xlfn.IFNA(MATCH($A$1,'Curriculum 2023-2024'!$F:$F,0),0)&gt;0,2,IF(_xlfn.IFNA(MATCH($A$1,'Curriculum 2023-2024'!$K:$K,0),0)&gt;0,3,0)))=3,INDEX('Curriculum 2023-2024'!$L:$L,_xlfn.IFNA(MATCH($A$1,'Curriculum 2023-2024'!$A:$A,0),_xlfn.IFNA(MATCH($A$1,'Curriculum 2023-2024'!$F:$F,0),MATCH($A$1,'Curriculum 2023-2024'!$K:$K,0)))+15+$A23),"")))</f>
        <v>Stochastic Models in Production and Logistics</v>
      </c>
      <c r="D23">
        <v>5</v>
      </c>
    </row>
    <row r="24" spans="1:4" x14ac:dyDescent="0.25">
      <c r="A24">
        <v>11</v>
      </c>
      <c r="B24">
        <f>IF(IF(_xlfn.IFNA(MATCH($A$1,'Curriculum 2023-2024'!$A:$A,0),0)&gt;0,1,IF(_xlfn.IFNA(MATCH($A$1,'Curriculum 2023-2024'!$F:$F,0),0)&gt;0,2,IF(_xlfn.IFNA(MATCH($A$1,'Curriculum 2023-2024'!$K:$K,0),0)&gt;0,3,0)))=1,INDEX('Curriculum 2023-2024'!$A:$A,_xlfn.IFNA(MATCH($A$1,'Curriculum 2023-2024'!$A:$A,0),_xlfn.IFNA(MATCH($A$1,'Curriculum 2023-2024'!$F:$F,0),MATCH($A$1,'Curriculum 2023-2024'!$K:$K,0)))+15+$A24),IF(IF(_xlfn.IFNA(MATCH($A$1,'Curriculum 2023-2024'!$A:$A,0),0)&gt;0,1,IF(_xlfn.IFNA(MATCH($A$1,'Curriculum 2023-2024'!$F:$F,0),0)&gt;0,2,IF(_xlfn.IFNA(MATCH($A$1,'Curriculum 2023-2024'!$K:$K,0),0)&gt;0,3,0)))=2,INDEX('Curriculum 2023-2024'!$F:$F,_xlfn.IFNA(MATCH($A$1,'Curriculum 2023-2024'!$A:$A,0),_xlfn.IFNA(MATCH($A$1,'Curriculum 2023-2024'!$F:$F,0),MATCH($A$1,'Curriculum 2023-2024'!$K:$K,0)))+15+$A24),IF(IF(_xlfn.IFNA(MATCH($A$1,'Curriculum 2023-2024'!$A:$A,0),0)&gt;0,1,IF(_xlfn.IFNA(MATCH($A$1,'Curriculum 2023-2024'!$F:$F,0),0)&gt;0,2,IF(_xlfn.IFNA(MATCH($A$1,'Curriculum 2023-2024'!$K:$K,0),0)&gt;0,3,0)))=3,INDEX('Curriculum 2023-2024'!$K:$K,_xlfn.IFNA(MATCH($A$1,'Curriculum 2023-2024'!$A:$A,0),_xlfn.IFNA(MATCH($A$1,'Curriculum 2023-2024'!$F:$F,0),MATCH($A$1,'Curriculum 2023-2024'!$K:$K,0)))+15+$A24),"")))</f>
        <v>191155710</v>
      </c>
      <c r="C2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2023-2024'!$K:$K,0)))+15+$A24),IF(IF(_xlfn.IFNA(MATCH($A$1,'Curriculum 2023-2024'!$A:$A,0),0)&gt;0,1,IF(_xlfn.IFNA(MATCH($A$1,'Curriculum 2023-2024'!$F:$F,0),0)&gt;0,2,IF(_xlfn.IFNA(MATCH($A$1,'Curriculum 2023-2024'!$K:$K,0),0)&gt;0,3,0)))=2,INDEX('Curriculum 2023-2024'!$G:$G,_xlfn.IFNA(MATCH($A$1,'Curriculum 2023-2024'!$A:$A,0),_xlfn.IFNA(MATCH($A$1,'Curriculum 2023-2024'!$F:$F,0),MATCH($A$1,'Curriculum 2023-2024'!$K:$K,0)))+15+$A24),IF(IF(_xlfn.IFNA(MATCH($A$1,'Curriculum 2023-2024'!$A:$A,0),0)&gt;0,1,IF(_xlfn.IFNA(MATCH($A$1,'Curriculum 2023-2024'!$F:$F,0),0)&gt;0,2,IF(_xlfn.IFNA(MATCH($A$1,'Curriculum 2023-2024'!$K:$K,0),0)&gt;0,3,0)))=3,INDEX('Curriculum 2023-2024'!$L:$L,_xlfn.IFNA(MATCH($A$1,'Curriculum 2023-2024'!$A:$A,0),_xlfn.IFNA(MATCH($A$1,'Curriculum 2023-2024'!$F:$F,0),MATCH($A$1,'Curriculum 2023-2024'!$K:$K,0)))+15+$A24),"")))</f>
        <v>Surface Technology</v>
      </c>
      <c r="D24">
        <v>5</v>
      </c>
    </row>
    <row r="25" spans="1:4" x14ac:dyDescent="0.25">
      <c r="A25">
        <v>12</v>
      </c>
      <c r="B25">
        <f>IF(IF(_xlfn.IFNA(MATCH($A$1,'Curriculum 2023-2024'!$A:$A,0),0)&gt;0,1,IF(_xlfn.IFNA(MATCH($A$1,'Curriculum 2023-2024'!$F:$F,0),0)&gt;0,2,IF(_xlfn.IFNA(MATCH($A$1,'Curriculum 2023-2024'!$K:$K,0),0)&gt;0,3,0)))=1,INDEX('Curriculum 2023-2024'!$A:$A,_xlfn.IFNA(MATCH($A$1,'Curriculum 2023-2024'!$A:$A,0),_xlfn.IFNA(MATCH($A$1,'Curriculum 2023-2024'!$F:$F,0),MATCH($A$1,'Curriculum 2023-2024'!$K:$K,0)))+15+$A25),IF(IF(_xlfn.IFNA(MATCH($A$1,'Curriculum 2023-2024'!$A:$A,0),0)&gt;0,1,IF(_xlfn.IFNA(MATCH($A$1,'Curriculum 2023-2024'!$F:$F,0),0)&gt;0,2,IF(_xlfn.IFNA(MATCH($A$1,'Curriculum 2023-2024'!$K:$K,0),0)&gt;0,3,0)))=2,INDEX('Curriculum 2023-2024'!$F:$F,_xlfn.IFNA(MATCH($A$1,'Curriculum 2023-2024'!$A:$A,0),_xlfn.IFNA(MATCH($A$1,'Curriculum 2023-2024'!$F:$F,0),MATCH($A$1,'Curriculum 2023-2024'!$K:$K,0)))+15+$A25),IF(IF(_xlfn.IFNA(MATCH($A$1,'Curriculum 2023-2024'!$A:$A,0),0)&gt;0,1,IF(_xlfn.IFNA(MATCH($A$1,'Curriculum 2023-2024'!$F:$F,0),0)&gt;0,2,IF(_xlfn.IFNA(MATCH($A$1,'Curriculum 2023-2024'!$K:$K,0),0)&gt;0,3,0)))=3,INDEX('Curriculum 2023-2024'!$K:$K,_xlfn.IFNA(MATCH($A$1,'Curriculum 2023-2024'!$A:$A,0),_xlfn.IFNA(MATCH($A$1,'Curriculum 2023-2024'!$F:$F,0),MATCH($A$1,'Curriculum 2023-2024'!$K:$K,0)))+15+$A25),"")))</f>
        <v>202200100</v>
      </c>
      <c r="C2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2023-2024'!$K:$K,0)))+15+$A25),IF(IF(_xlfn.IFNA(MATCH($A$1,'Curriculum 2023-2024'!$A:$A,0),0)&gt;0,1,IF(_xlfn.IFNA(MATCH($A$1,'Curriculum 2023-2024'!$F:$F,0),0)&gt;0,2,IF(_xlfn.IFNA(MATCH($A$1,'Curriculum 2023-2024'!$K:$K,0),0)&gt;0,3,0)))=2,INDEX('Curriculum 2023-2024'!$G:$G,_xlfn.IFNA(MATCH($A$1,'Curriculum 2023-2024'!$A:$A,0),_xlfn.IFNA(MATCH($A$1,'Curriculum 2023-2024'!$F:$F,0),MATCH($A$1,'Curriculum 2023-2024'!$K:$K,0)))+15+$A25),IF(IF(_xlfn.IFNA(MATCH($A$1,'Curriculum 2023-2024'!$A:$A,0),0)&gt;0,1,IF(_xlfn.IFNA(MATCH($A$1,'Curriculum 2023-2024'!$F:$F,0),0)&gt;0,2,IF(_xlfn.IFNA(MATCH($A$1,'Curriculum 2023-2024'!$K:$K,0),0)&gt;0,3,0)))=3,INDEX('Curriculum 2023-2024'!$L:$L,_xlfn.IFNA(MATCH($A$1,'Curriculum 2023-2024'!$A:$A,0),_xlfn.IFNA(MATCH($A$1,'Curriculum 2023-2024'!$F:$F,0),MATCH($A$1,'Curriculum 2023-2024'!$K:$K,0)))+15+$A25),"")))</f>
        <v>Systems Engineering</v>
      </c>
      <c r="D25">
        <v>5</v>
      </c>
    </row>
    <row r="26" spans="1:4" x14ac:dyDescent="0.25">
      <c r="A26">
        <v>13</v>
      </c>
      <c r="B26">
        <f>IF(IF(_xlfn.IFNA(MATCH($A$1,'Curriculum 2023-2024'!$A:$A,0),0)&gt;0,1,IF(_xlfn.IFNA(MATCH($A$1,'Curriculum 2023-2024'!$F:$F,0),0)&gt;0,2,IF(_xlfn.IFNA(MATCH($A$1,'Curriculum 2023-2024'!$K:$K,0),0)&gt;0,3,0)))=1,INDEX('Curriculum 2023-2024'!$A:$A,_xlfn.IFNA(MATCH($A$1,'Curriculum 2023-2024'!$A:$A,0),_xlfn.IFNA(MATCH($A$1,'Curriculum 2023-2024'!$F:$F,0),MATCH($A$1,'Curriculum 2023-2024'!$K:$K,0)))+15+$A26),IF(IF(_xlfn.IFNA(MATCH($A$1,'Curriculum 2023-2024'!$A:$A,0),0)&gt;0,1,IF(_xlfn.IFNA(MATCH($A$1,'Curriculum 2023-2024'!$F:$F,0),0)&gt;0,2,IF(_xlfn.IFNA(MATCH($A$1,'Curriculum 2023-2024'!$K:$K,0),0)&gt;0,3,0)))=2,INDEX('Curriculum 2023-2024'!$F:$F,_xlfn.IFNA(MATCH($A$1,'Curriculum 2023-2024'!$A:$A,0),_xlfn.IFNA(MATCH($A$1,'Curriculum 2023-2024'!$F:$F,0),MATCH($A$1,'Curriculum 2023-2024'!$K:$K,0)))+15+$A26),IF(IF(_xlfn.IFNA(MATCH($A$1,'Curriculum 2023-2024'!$A:$A,0),0)&gt;0,1,IF(_xlfn.IFNA(MATCH($A$1,'Curriculum 2023-2024'!$F:$F,0),0)&gt;0,2,IF(_xlfn.IFNA(MATCH($A$1,'Curriculum 2023-2024'!$K:$K,0),0)&gt;0,3,0)))=3,INDEX('Curriculum 2023-2024'!$K:$K,_xlfn.IFNA(MATCH($A$1,'Curriculum 2023-2024'!$A:$A,0),_xlfn.IFNA(MATCH($A$1,'Curriculum 2023-2024'!$F:$F,0),MATCH($A$1,'Curriculum 2023-2024'!$K:$K,0)))+15+$A26),"")))</f>
        <v>191820120</v>
      </c>
      <c r="C2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2023-2024'!$K:$K,0)))+15+$A26),IF(IF(_xlfn.IFNA(MATCH($A$1,'Curriculum 2023-2024'!$A:$A,0),0)&gt;0,1,IF(_xlfn.IFNA(MATCH($A$1,'Curriculum 2023-2024'!$F:$F,0),0)&gt;0,2,IF(_xlfn.IFNA(MATCH($A$1,'Curriculum 2023-2024'!$K:$K,0),0)&gt;0,3,0)))=2,INDEX('Curriculum 2023-2024'!$G:$G,_xlfn.IFNA(MATCH($A$1,'Curriculum 2023-2024'!$A:$A,0),_xlfn.IFNA(MATCH($A$1,'Curriculum 2023-2024'!$F:$F,0),MATCH($A$1,'Curriculum 2023-2024'!$K:$K,0)))+15+$A26),IF(IF(_xlfn.IFNA(MATCH($A$1,'Curriculum 2023-2024'!$A:$A,0),0)&gt;0,1,IF(_xlfn.IFNA(MATCH($A$1,'Curriculum 2023-2024'!$F:$F,0),0)&gt;0,2,IF(_xlfn.IFNA(MATCH($A$1,'Curriculum 2023-2024'!$K:$K,0),0)&gt;0,3,0)))=3,INDEX('Curriculum 2023-2024'!$L:$L,_xlfn.IFNA(MATCH($A$1,'Curriculum 2023-2024'!$A:$A,0),_xlfn.IFNA(MATCH($A$1,'Curriculum 2023-2024'!$F:$F,0),MATCH($A$1,'Curriculum 2023-2024'!$K:$K,0)))+15+$A26),"")))</f>
        <v>Warehousing</v>
      </c>
      <c r="D26">
        <v>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0"/>
  <sheetViews>
    <sheetView workbookViewId="0">
      <selection activeCell="B2" sqref="B2"/>
    </sheetView>
  </sheetViews>
  <sheetFormatPr defaultRowHeight="15" x14ac:dyDescent="0.25"/>
  <cols>
    <col min="1" max="1" width="35.42578125" bestFit="1" customWidth="1"/>
    <col min="2" max="2" width="12.140625" bestFit="1" customWidth="1"/>
    <col min="3" max="3" width="44.28515625" bestFit="1" customWidth="1"/>
  </cols>
  <sheetData>
    <row r="1" spans="1:4" x14ac:dyDescent="0.25">
      <c r="A1" t="s">
        <v>180</v>
      </c>
      <c r="B1" t="s">
        <v>49</v>
      </c>
      <c r="C1" t="s">
        <v>50</v>
      </c>
      <c r="D1" t="s">
        <v>1</v>
      </c>
    </row>
    <row r="2" spans="1:4" x14ac:dyDescent="0.25">
      <c r="A2">
        <v>1</v>
      </c>
      <c r="B2">
        <f>IF(IF(_xlfn.IFNA(MATCH($A$1,'Curriculum 2023-2024'!$A:$A,0),0)&gt;0,1,IF(_xlfn.IFNA(MATCH($A$1,'Curriculum 2023-2024'!$F:$F,0),0)&gt;0,2,IF(_xlfn.IFNA(MATCH($A$1,'Curriculum 2023-2024'!$K:$K,0),0)&gt;0,3,0)))=1,INDEX('Curriculum 2023-2024'!$A:$A,_xlfn.IFNA(MATCH($A$1,'Curriculum 2023-2024'!$A:$A,0),_xlfn.IFNA(MATCH($A$1,'Curriculum 2023-2024'!$F:$F,0),MATCH($A$1,'Curriculum 2023-2024'!$K:$K,0)))+2+$A2),IF(IF(_xlfn.IFNA(MATCH($A$1,'Curriculum 2023-2024'!$A:$A,0),0)&gt;0,1,IF(_xlfn.IFNA(MATCH($A$1,'Curriculum 2023-2024'!$F:$F,0),0)&gt;0,2,IF(_xlfn.IFNA(MATCH($A$1,'Curriculum 2023-2024'!$K:$K,0),0)&gt;0,3,0)))=2,INDEX('Curriculum 2023-2024'!$F:$F,_xlfn.IFNA(MATCH($A$1,'Curriculum 2023-2024'!$A:$A,0),_xlfn.IFNA(MATCH($A$1,'Curriculum 2023-2024'!$F:$F,0),MATCH($A$1,'Curriculum 2023-2024'!$K:$K,0)))+2+$A2),IF(IF(_xlfn.IFNA(MATCH($A$1,'Curriculum 2023-2024'!$A:$A,0),0)&gt;0,1,IF(_xlfn.IFNA(MATCH($A$1,'Curriculum 2023-2024'!$F:$F,0),0)&gt;0,2,IF(_xlfn.IFNA(MATCH($A$1,'Curriculum 2023-2024'!$K:$K,0),0)&gt;0,3,0)))=3,INDEX('Curriculum 2023-2024'!$K:$K,_xlfn.IFNA(MATCH($A$1,'Curriculum 2023-2024'!$A:$A,0),_xlfn.IFNA(MATCH($A$1,'Curriculum 2023-2024'!$F:$F,0),MATCH($A$1,'Curriculum 2023-2024'!$K:$K,0)))+2+$A2),"")))</f>
        <v>201800156</v>
      </c>
      <c r="C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2023-2024'!$K:$K,0)))+2+$A2),IF(IF(_xlfn.IFNA(MATCH($A$1,'Curriculum 2023-2024'!$A:$A,0),0)&gt;0,1,IF(_xlfn.IFNA(MATCH($A$1,'Curriculum 2023-2024'!$F:$F,0),0)&gt;0,2,IF(_xlfn.IFNA(MATCH($A$1,'Curriculum 2023-2024'!$K:$K,0),0)&gt;0,3,0)))=2,INDEX('Curriculum 2023-2024'!$G:$G,_xlfn.IFNA(MATCH($A$1,'Curriculum 2023-2024'!$A:$A,0),_xlfn.IFNA(MATCH($A$1,'Curriculum 2023-2024'!$F:$F,0),MATCH($A$1,'Curriculum 2023-2024'!$K:$K,0)))+2+$A2),IF(IF(_xlfn.IFNA(MATCH($A$1,'Curriculum 2023-2024'!$A:$A,0),0)&gt;0,1,IF(_xlfn.IFNA(MATCH($A$1,'Curriculum 2023-2024'!$F:$F,0),0)&gt;0,2,IF(_xlfn.IFNA(MATCH($A$1,'Curriculum 2023-2024'!$K:$K,0),0)&gt;0,3,0)))=3,INDEX('Curriculum 2023-2024'!$L:$L,_xlfn.IFNA(MATCH($A$1,'Curriculum 2023-2024'!$A:$A,0),_xlfn.IFNA(MATCH($A$1,'Curriculum 2023-2024'!$F:$F,0),MATCH($A$1,'Curriculum 2023-2024'!$K:$K,0)))+2+$A2),"")))</f>
        <v>Biomechanics of Human Movement</v>
      </c>
      <c r="D2">
        <v>5</v>
      </c>
    </row>
    <row r="3" spans="1:4" x14ac:dyDescent="0.25">
      <c r="A3">
        <v>2</v>
      </c>
      <c r="B3">
        <f>IF(IF(_xlfn.IFNA(MATCH($A$1,'Curriculum 2023-2024'!$A:$A,0),0)&gt;0,1,IF(_xlfn.IFNA(MATCH($A$1,'Curriculum 2023-2024'!$F:$F,0),0)&gt;0,2,IF(_xlfn.IFNA(MATCH($A$1,'Curriculum 2023-2024'!$K:$K,0),0)&gt;0,3,0)))=1,INDEX('Curriculum 2023-2024'!$A:$A,_xlfn.IFNA(MATCH($A$1,'Curriculum 2023-2024'!$A:$A,0),_xlfn.IFNA(MATCH($A$1,'Curriculum 2023-2024'!$F:$F,0),MATCH($A$1,'Curriculum 2023-2024'!$K:$K,0)))+2+$A3),IF(IF(_xlfn.IFNA(MATCH($A$1,'Curriculum 2023-2024'!$A:$A,0),0)&gt;0,1,IF(_xlfn.IFNA(MATCH($A$1,'Curriculum 2023-2024'!$F:$F,0),0)&gt;0,2,IF(_xlfn.IFNA(MATCH($A$1,'Curriculum 2023-2024'!$K:$K,0),0)&gt;0,3,0)))=2,INDEX('Curriculum 2023-2024'!$F:$F,_xlfn.IFNA(MATCH($A$1,'Curriculum 2023-2024'!$A:$A,0),_xlfn.IFNA(MATCH($A$1,'Curriculum 2023-2024'!$F:$F,0),MATCH($A$1,'Curriculum 2023-2024'!$K:$K,0)))+2+$A3),IF(IF(_xlfn.IFNA(MATCH($A$1,'Curriculum 2023-2024'!$A:$A,0),0)&gt;0,1,IF(_xlfn.IFNA(MATCH($A$1,'Curriculum 2023-2024'!$F:$F,0),0)&gt;0,2,IF(_xlfn.IFNA(MATCH($A$1,'Curriculum 2023-2024'!$K:$K,0),0)&gt;0,3,0)))=3,INDEX('Curriculum 2023-2024'!$K:$K,_xlfn.IFNA(MATCH($A$1,'Curriculum 2023-2024'!$A:$A,0),_xlfn.IFNA(MATCH($A$1,'Curriculum 2023-2024'!$F:$F,0),MATCH($A$1,'Curriculum 2023-2024'!$K:$K,0)))+2+$A3),"")))</f>
        <v>191121720</v>
      </c>
      <c r="C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2023-2024'!$K:$K,0)))+2+$A3),IF(IF(_xlfn.IFNA(MATCH($A$1,'Curriculum 2023-2024'!$A:$A,0),0)&gt;0,1,IF(_xlfn.IFNA(MATCH($A$1,'Curriculum 2023-2024'!$F:$F,0),0)&gt;0,2,IF(_xlfn.IFNA(MATCH($A$1,'Curriculum 2023-2024'!$K:$K,0),0)&gt;0,3,0)))=2,INDEX('Curriculum 2023-2024'!$G:$G,_xlfn.IFNA(MATCH($A$1,'Curriculum 2023-2024'!$A:$A,0),_xlfn.IFNA(MATCH($A$1,'Curriculum 2023-2024'!$F:$F,0),MATCH($A$1,'Curriculum 2023-2024'!$K:$K,0)))+2+$A3),IF(IF(_xlfn.IFNA(MATCH($A$1,'Curriculum 2023-2024'!$A:$A,0),0)&gt;0,1,IF(_xlfn.IFNA(MATCH($A$1,'Curriculum 2023-2024'!$F:$F,0),0)&gt;0,2,IF(_xlfn.IFNA(MATCH($A$1,'Curriculum 2023-2024'!$K:$K,0),0)&gt;0,3,0)))=3,INDEX('Curriculum 2023-2024'!$L:$L,_xlfn.IFNA(MATCH($A$1,'Curriculum 2023-2024'!$A:$A,0),_xlfn.IFNA(MATCH($A$1,'Curriculum 2023-2024'!$F:$F,0),MATCH($A$1,'Curriculum 2023-2024'!$K:$K,0)))+2+$A3),"")))</f>
        <v>Design, Production and Materials</v>
      </c>
      <c r="D3">
        <v>5</v>
      </c>
    </row>
    <row r="4" spans="1:4" x14ac:dyDescent="0.25">
      <c r="A4">
        <v>3</v>
      </c>
      <c r="B4">
        <f>IF(IF(_xlfn.IFNA(MATCH($A$1,'Curriculum 2023-2024'!$A:$A,0),0)&gt;0,1,IF(_xlfn.IFNA(MATCH($A$1,'Curriculum 2023-2024'!$F:$F,0),0)&gt;0,2,IF(_xlfn.IFNA(MATCH($A$1,'Curriculum 2023-2024'!$K:$K,0),0)&gt;0,3,0)))=1,INDEX('Curriculum 2023-2024'!$A:$A,_xlfn.IFNA(MATCH($A$1,'Curriculum 2023-2024'!$A:$A,0),_xlfn.IFNA(MATCH($A$1,'Curriculum 2023-2024'!$F:$F,0),MATCH($A$1,'Curriculum 2023-2024'!$K:$K,0)))+2+$A4),IF(IF(_xlfn.IFNA(MATCH($A$1,'Curriculum 2023-2024'!$A:$A,0),0)&gt;0,1,IF(_xlfn.IFNA(MATCH($A$1,'Curriculum 2023-2024'!$F:$F,0),0)&gt;0,2,IF(_xlfn.IFNA(MATCH($A$1,'Curriculum 2023-2024'!$K:$K,0),0)&gt;0,3,0)))=2,INDEX('Curriculum 2023-2024'!$F:$F,_xlfn.IFNA(MATCH($A$1,'Curriculum 2023-2024'!$A:$A,0),_xlfn.IFNA(MATCH($A$1,'Curriculum 2023-2024'!$F:$F,0),MATCH($A$1,'Curriculum 2023-2024'!$K:$K,0)))+2+$A4),IF(IF(_xlfn.IFNA(MATCH($A$1,'Curriculum 2023-2024'!$A:$A,0),0)&gt;0,1,IF(_xlfn.IFNA(MATCH($A$1,'Curriculum 2023-2024'!$F:$F,0),0)&gt;0,2,IF(_xlfn.IFNA(MATCH($A$1,'Curriculum 2023-2024'!$K:$K,0),0)&gt;0,3,0)))=3,INDEX('Curriculum 2023-2024'!$K:$K,_xlfn.IFNA(MATCH($A$1,'Curriculum 2023-2024'!$A:$A,0),_xlfn.IFNA(MATCH($A$1,'Curriculum 2023-2024'!$F:$F,0),MATCH($A$1,'Curriculum 2023-2024'!$K:$K,0)))+2+$A4),"")))</f>
        <v>201900037</v>
      </c>
      <c r="C4" t="str">
        <f>IF(IF(_xlfn.IFNA(MATCH($A$1,'Curriculum 2023-2024'!$A:$A,0),0)&gt;0,1,IF(_xlfn.IFNA(MATCH($A$1,'Curriculum 2023-2024'!$F:$F,0),0)&gt;0,2,IF(_xlfn.IFNA(MATCH($A$1,'Curriculum 2023-2024'!$K:$K,0),0)&gt;0,3,0)))=1,INDEX('Curriculum 2023-2024'!$B:$B,_xlfn.IFNA(MATCH($A$1,'Curriculum 2023-2024'!$A:$A,0),_xlfn.IFNA(MATCH($A$1,'Curriculum 2023-2024'!$F:$F,0),MATCH($A$1,'Curriculum 2023-2024'!$K:$K,0)))+2+$A4),IF(IF(_xlfn.IFNA(MATCH($A$1,'Curriculum 2023-2024'!$A:$A,0),0)&gt;0,1,IF(_xlfn.IFNA(MATCH($A$1,'Curriculum 2023-2024'!$F:$F,0),0)&gt;0,2,IF(_xlfn.IFNA(MATCH($A$1,'Curriculum 2023-2024'!$K:$K,0),0)&gt;0,3,0)))=2,INDEX('Curriculum 2023-2024'!$G:$G,_xlfn.IFNA(MATCH($A$1,'Curriculum 2023-2024'!$A:$A,0),_xlfn.IFNA(MATCH($A$1,'Curriculum 2023-2024'!$F:$F,0),MATCH($A$1,'Curriculum 2023-2024'!$K:$K,0)))+2+$A4),IF(IF(_xlfn.IFNA(MATCH($A$1,'Curriculum 2023-2024'!$A:$A,0),0)&gt;0,1,IF(_xlfn.IFNA(MATCH($A$1,'Curriculum 2023-2024'!$F:$F,0),0)&gt;0,2,IF(_xlfn.IFNA(MATCH($A$1,'Curriculum 2023-2024'!$K:$K,0),0)&gt;0,3,0)))=3,INDEX('Curriculum 2023-2024'!$L:$L,_xlfn.IFNA(MATCH($A$1,'Curriculum 2023-2024'!$A:$A,0),_xlfn.IFNA(MATCH($A$1,'Curriculum 2023-2024'!$F:$F,0),MATCH($A$1,'Curriculum 2023-2024'!$K:$K,0)))+2+$A4),"")))</f>
        <v>Flexible Multibody Dynamics</v>
      </c>
      <c r="D4">
        <v>5</v>
      </c>
    </row>
    <row r="5" spans="1:4" x14ac:dyDescent="0.25">
      <c r="A5">
        <v>4</v>
      </c>
      <c r="B5">
        <f>IF(IF(_xlfn.IFNA(MATCH($A$1,'Curriculum 2023-2024'!$A:$A,0),0)&gt;0,1,IF(_xlfn.IFNA(MATCH($A$1,'Curriculum 2023-2024'!$F:$F,0),0)&gt;0,2,IF(_xlfn.IFNA(MATCH($A$1,'Curriculum 2023-2024'!$K:$K,0),0)&gt;0,3,0)))=1,INDEX('Curriculum 2023-2024'!$A:$A,_xlfn.IFNA(MATCH($A$1,'Curriculum 2023-2024'!$A:$A,0),_xlfn.IFNA(MATCH($A$1,'Curriculum 2023-2024'!$F:$F,0),MATCH($A$1,'Curriculum 2023-2024'!$K:$K,0)))+2+$A5),IF(IF(_xlfn.IFNA(MATCH($A$1,'Curriculum 2023-2024'!$A:$A,0),0)&gt;0,1,IF(_xlfn.IFNA(MATCH($A$1,'Curriculum 2023-2024'!$F:$F,0),0)&gt;0,2,IF(_xlfn.IFNA(MATCH($A$1,'Curriculum 2023-2024'!$K:$K,0),0)&gt;0,3,0)))=2,INDEX('Curriculum 2023-2024'!$F:$F,_xlfn.IFNA(MATCH($A$1,'Curriculum 2023-2024'!$A:$A,0),_xlfn.IFNA(MATCH($A$1,'Curriculum 2023-2024'!$F:$F,0),MATCH($A$1,'Curriculum 2023-2024'!$K:$K,0)))+2+$A5),IF(IF(_xlfn.IFNA(MATCH($A$1,'Curriculum 2023-2024'!$A:$A,0),0)&gt;0,1,IF(_xlfn.IFNA(MATCH($A$1,'Curriculum 2023-2024'!$F:$F,0),0)&gt;0,2,IF(_xlfn.IFNA(MATCH($A$1,'Curriculum 2023-2024'!$K:$K,0),0)&gt;0,3,0)))=3,INDEX('Curriculum 2023-2024'!$K:$K,_xlfn.IFNA(MATCH($A$1,'Curriculum 2023-2024'!$A:$A,0),_xlfn.IFNA(MATCH($A$1,'Curriculum 2023-2024'!$F:$F,0),MATCH($A$1,'Curriculum 2023-2024'!$K:$K,0)))+2+$A5),"")))</f>
        <v>201500136</v>
      </c>
      <c r="C5" t="str">
        <f>IF(IF(_xlfn.IFNA(MATCH($A$1,'Curriculum 2023-2024'!$A:$A,0),0)&gt;0,1,IF(_xlfn.IFNA(MATCH($A$1,'Curriculum 2023-2024'!$F:$F,0),0)&gt;0,2,IF(_xlfn.IFNA(MATCH($A$1,'Curriculum 2023-2024'!$K:$K,0),0)&gt;0,3,0)))=1,INDEX('Curriculum 2023-2024'!$B:$B,_xlfn.IFNA(MATCH($A$1,'Curriculum 2023-2024'!$A:$A,0),_xlfn.IFNA(MATCH($A$1,'Curriculum 2023-2024'!$F:$F,0),MATCH($A$1,'Curriculum 2023-2024'!$K:$K,0)))+2+$A5),IF(IF(_xlfn.IFNA(MATCH($A$1,'Curriculum 2023-2024'!$A:$A,0),0)&gt;0,1,IF(_xlfn.IFNA(MATCH($A$1,'Curriculum 2023-2024'!$F:$F,0),0)&gt;0,2,IF(_xlfn.IFNA(MATCH($A$1,'Curriculum 2023-2024'!$K:$K,0),0)&gt;0,3,0)))=2,INDEX('Curriculum 2023-2024'!$G:$G,_xlfn.IFNA(MATCH($A$1,'Curriculum 2023-2024'!$A:$A,0),_xlfn.IFNA(MATCH($A$1,'Curriculum 2023-2024'!$F:$F,0),MATCH($A$1,'Curriculum 2023-2024'!$K:$K,0)))+2+$A5),IF(IF(_xlfn.IFNA(MATCH($A$1,'Curriculum 2023-2024'!$A:$A,0),0)&gt;0,1,IF(_xlfn.IFNA(MATCH($A$1,'Curriculum 2023-2024'!$F:$F,0),0)&gt;0,2,IF(_xlfn.IFNA(MATCH($A$1,'Curriculum 2023-2024'!$K:$K,0),0)&gt;0,3,0)))=3,INDEX('Curriculum 2023-2024'!$L:$L,_xlfn.IFNA(MATCH($A$1,'Curriculum 2023-2024'!$A:$A,0),_xlfn.IFNA(MATCH($A$1,'Curriculum 2023-2024'!$F:$F,0),MATCH($A$1,'Curriculum 2023-2024'!$K:$K,0)))+2+$A5),"")))</f>
        <v>Fluid Mechanics II</v>
      </c>
      <c r="D5">
        <v>5</v>
      </c>
    </row>
    <row r="6" spans="1:4" x14ac:dyDescent="0.25">
      <c r="A6">
        <v>5</v>
      </c>
      <c r="B6">
        <f>IF(IF(_xlfn.IFNA(MATCH($A$1,'Curriculum 2023-2024'!$A:$A,0),0)&gt;0,1,IF(_xlfn.IFNA(MATCH($A$1,'Curriculum 2023-2024'!$F:$F,0),0)&gt;0,2,IF(_xlfn.IFNA(MATCH($A$1,'Curriculum 2023-2024'!$K:$K,0),0)&gt;0,3,0)))=1,INDEX('Curriculum 2023-2024'!$A:$A,_xlfn.IFNA(MATCH($A$1,'Curriculum 2023-2024'!$A:$A,0),_xlfn.IFNA(MATCH($A$1,'Curriculum 2023-2024'!$F:$F,0),MATCH($A$1,'Curriculum 2023-2024'!$K:$K,0)))+2+$A6),IF(IF(_xlfn.IFNA(MATCH($A$1,'Curriculum 2023-2024'!$A:$A,0),0)&gt;0,1,IF(_xlfn.IFNA(MATCH($A$1,'Curriculum 2023-2024'!$F:$F,0),0)&gt;0,2,IF(_xlfn.IFNA(MATCH($A$1,'Curriculum 2023-2024'!$K:$K,0),0)&gt;0,3,0)))=2,INDEX('Curriculum 2023-2024'!$F:$F,_xlfn.IFNA(MATCH($A$1,'Curriculum 2023-2024'!$A:$A,0),_xlfn.IFNA(MATCH($A$1,'Curriculum 2023-2024'!$F:$F,0),MATCH($A$1,'Curriculum 2023-2024'!$K:$K,0)))+2+$A6),IF(IF(_xlfn.IFNA(MATCH($A$1,'Curriculum 2023-2024'!$A:$A,0),0)&gt;0,1,IF(_xlfn.IFNA(MATCH($A$1,'Curriculum 2023-2024'!$F:$F,0),0)&gt;0,2,IF(_xlfn.IFNA(MATCH($A$1,'Curriculum 2023-2024'!$K:$K,0),0)&gt;0,3,0)))=3,INDEX('Curriculum 2023-2024'!$K:$K,_xlfn.IFNA(MATCH($A$1,'Curriculum 2023-2024'!$A:$A,0),_xlfn.IFNA(MATCH($A$1,'Curriculum 2023-2024'!$F:$F,0),MATCH($A$1,'Curriculum 2023-2024'!$K:$K,0)))+2+$A6),"")))</f>
        <v>202000034</v>
      </c>
      <c r="C6" t="str">
        <f>IF(IF(_xlfn.IFNA(MATCH($A$1,'Curriculum 2023-2024'!$A:$A,0),0)&gt;0,1,IF(_xlfn.IFNA(MATCH($A$1,'Curriculum 2023-2024'!$F:$F,0),0)&gt;0,2,IF(_xlfn.IFNA(MATCH($A$1,'Curriculum 2023-2024'!$K:$K,0),0)&gt;0,3,0)))=1,INDEX('Curriculum 2023-2024'!$B:$B,_xlfn.IFNA(MATCH($A$1,'Curriculum 2023-2024'!$A:$A,0),_xlfn.IFNA(MATCH($A$1,'Curriculum 2023-2024'!$F:$F,0),MATCH($A$1,'Curriculum 2023-2024'!$K:$K,0)))+2+$A6),IF(IF(_xlfn.IFNA(MATCH($A$1,'Curriculum 2023-2024'!$A:$A,0),0)&gt;0,1,IF(_xlfn.IFNA(MATCH($A$1,'Curriculum 2023-2024'!$F:$F,0),0)&gt;0,2,IF(_xlfn.IFNA(MATCH($A$1,'Curriculum 2023-2024'!$K:$K,0),0)&gt;0,3,0)))=2,INDEX('Curriculum 2023-2024'!$G:$G,_xlfn.IFNA(MATCH($A$1,'Curriculum 2023-2024'!$A:$A,0),_xlfn.IFNA(MATCH($A$1,'Curriculum 2023-2024'!$F:$F,0),MATCH($A$1,'Curriculum 2023-2024'!$K:$K,0)))+2+$A6),IF(IF(_xlfn.IFNA(MATCH($A$1,'Curriculum 2023-2024'!$A:$A,0),0)&gt;0,1,IF(_xlfn.IFNA(MATCH($A$1,'Curriculum 2023-2024'!$F:$F,0),0)&gt;0,2,IF(_xlfn.IFNA(MATCH($A$1,'Curriculum 2023-2024'!$K:$K,0),0)&gt;0,3,0)))=3,INDEX('Curriculum 2023-2024'!$L:$L,_xlfn.IFNA(MATCH($A$1,'Curriculum 2023-2024'!$A:$A,0),_xlfn.IFNA(MATCH($A$1,'Curriculum 2023-2024'!$F:$F,0),MATCH($A$1,'Curriculum 2023-2024'!$K:$K,0)))+2+$A6),"")))</f>
        <v>Frontiers in Personal Health Technology</v>
      </c>
      <c r="D6">
        <v>5</v>
      </c>
    </row>
    <row r="7" spans="1:4" x14ac:dyDescent="0.25">
      <c r="A7">
        <v>6</v>
      </c>
      <c r="B7">
        <f>IF(IF(_xlfn.IFNA(MATCH($A$1,'Curriculum 2023-2024'!$A:$A,0),0)&gt;0,1,IF(_xlfn.IFNA(MATCH($A$1,'Curriculum 2023-2024'!$F:$F,0),0)&gt;0,2,IF(_xlfn.IFNA(MATCH($A$1,'Curriculum 2023-2024'!$K:$K,0),0)&gt;0,3,0)))=1,INDEX('Curriculum 2023-2024'!$A:$A,_xlfn.IFNA(MATCH($A$1,'Curriculum 2023-2024'!$A:$A,0),_xlfn.IFNA(MATCH($A$1,'Curriculum 2023-2024'!$F:$F,0),MATCH($A$1,'Curriculum 2023-2024'!$K:$K,0)))+2+$A7),IF(IF(_xlfn.IFNA(MATCH($A$1,'Curriculum 2023-2024'!$A:$A,0),0)&gt;0,1,IF(_xlfn.IFNA(MATCH($A$1,'Curriculum 2023-2024'!$F:$F,0),0)&gt;0,2,IF(_xlfn.IFNA(MATCH($A$1,'Curriculum 2023-2024'!$K:$K,0),0)&gt;0,3,0)))=2,INDEX('Curriculum 2023-2024'!$F:$F,_xlfn.IFNA(MATCH($A$1,'Curriculum 2023-2024'!$A:$A,0),_xlfn.IFNA(MATCH($A$1,'Curriculum 2023-2024'!$F:$F,0),MATCH($A$1,'Curriculum 2023-2024'!$K:$K,0)))+2+$A7),IF(IF(_xlfn.IFNA(MATCH($A$1,'Curriculum 2023-2024'!$A:$A,0),0)&gt;0,1,IF(_xlfn.IFNA(MATCH($A$1,'Curriculum 2023-2024'!$F:$F,0),0)&gt;0,2,IF(_xlfn.IFNA(MATCH($A$1,'Curriculum 2023-2024'!$K:$K,0),0)&gt;0,3,0)))=3,INDEX('Curriculum 2023-2024'!$K:$K,_xlfn.IFNA(MATCH($A$1,'Curriculum 2023-2024'!$A:$A,0),_xlfn.IFNA(MATCH($A$1,'Curriculum 2023-2024'!$F:$F,0),MATCH($A$1,'Curriculum 2023-2024'!$K:$K,0)))+2+$A7),"")))</f>
        <v>201900074</v>
      </c>
      <c r="C7" t="str">
        <f>IF(IF(_xlfn.IFNA(MATCH($A$1,'Curriculum 2023-2024'!$A:$A,0),0)&gt;0,1,IF(_xlfn.IFNA(MATCH($A$1,'Curriculum 2023-2024'!$F:$F,0),0)&gt;0,2,IF(_xlfn.IFNA(MATCH($A$1,'Curriculum 2023-2024'!$K:$K,0),0)&gt;0,3,0)))=1,INDEX('Curriculum 2023-2024'!$B:$B,_xlfn.IFNA(MATCH($A$1,'Curriculum 2023-2024'!$A:$A,0),_xlfn.IFNA(MATCH($A$1,'Curriculum 2023-2024'!$F:$F,0),MATCH($A$1,'Curriculum 2023-2024'!$K:$K,0)))+2+$A7),IF(IF(_xlfn.IFNA(MATCH($A$1,'Curriculum 2023-2024'!$A:$A,0),0)&gt;0,1,IF(_xlfn.IFNA(MATCH($A$1,'Curriculum 2023-2024'!$F:$F,0),0)&gt;0,2,IF(_xlfn.IFNA(MATCH($A$1,'Curriculum 2023-2024'!$K:$K,0),0)&gt;0,3,0)))=2,INDEX('Curriculum 2023-2024'!$G:$G,_xlfn.IFNA(MATCH($A$1,'Curriculum 2023-2024'!$A:$A,0),_xlfn.IFNA(MATCH($A$1,'Curriculum 2023-2024'!$F:$F,0),MATCH($A$1,'Curriculum 2023-2024'!$K:$K,0)))+2+$A7),IF(IF(_xlfn.IFNA(MATCH($A$1,'Curriculum 2023-2024'!$A:$A,0),0)&gt;0,1,IF(_xlfn.IFNA(MATCH($A$1,'Curriculum 2023-2024'!$F:$F,0),0)&gt;0,2,IF(_xlfn.IFNA(MATCH($A$1,'Curriculum 2023-2024'!$K:$K,0),0)&gt;0,3,0)))=3,INDEX('Curriculum 2023-2024'!$L:$L,_xlfn.IFNA(MATCH($A$1,'Curriculum 2023-2024'!$A:$A,0),_xlfn.IFNA(MATCH($A$1,'Curriculum 2023-2024'!$F:$F,0),MATCH($A$1,'Curriculum 2023-2024'!$K:$K,0)))+2+$A7),"")))</f>
        <v>Fundamentals of Numerical Methods</v>
      </c>
      <c r="D7">
        <v>5</v>
      </c>
    </row>
    <row r="8" spans="1:4" x14ac:dyDescent="0.25">
      <c r="A8">
        <v>7</v>
      </c>
      <c r="B8">
        <f>IF(IF(_xlfn.IFNA(MATCH($A$1,'Curriculum 2023-2024'!$A:$A,0),0)&gt;0,1,IF(_xlfn.IFNA(MATCH($A$1,'Curriculum 2023-2024'!$F:$F,0),0)&gt;0,2,IF(_xlfn.IFNA(MATCH($A$1,'Curriculum 2023-2024'!$K:$K,0),0)&gt;0,3,0)))=1,INDEX('Curriculum 2023-2024'!$A:$A,_xlfn.IFNA(MATCH($A$1,'Curriculum 2023-2024'!$A:$A,0),_xlfn.IFNA(MATCH($A$1,'Curriculum 2023-2024'!$F:$F,0),MATCH($A$1,'Curriculum 2023-2024'!$K:$K,0)))+2+$A8),IF(IF(_xlfn.IFNA(MATCH($A$1,'Curriculum 2023-2024'!$A:$A,0),0)&gt;0,1,IF(_xlfn.IFNA(MATCH($A$1,'Curriculum 2023-2024'!$F:$F,0),0)&gt;0,2,IF(_xlfn.IFNA(MATCH($A$1,'Curriculum 2023-2024'!$K:$K,0),0)&gt;0,3,0)))=2,INDEX('Curriculum 2023-2024'!$F:$F,_xlfn.IFNA(MATCH($A$1,'Curriculum 2023-2024'!$A:$A,0),_xlfn.IFNA(MATCH($A$1,'Curriculum 2023-2024'!$F:$F,0),MATCH($A$1,'Curriculum 2023-2024'!$K:$K,0)))+2+$A8),IF(IF(_xlfn.IFNA(MATCH($A$1,'Curriculum 2023-2024'!$A:$A,0),0)&gt;0,1,IF(_xlfn.IFNA(MATCH($A$1,'Curriculum 2023-2024'!$F:$F,0),0)&gt;0,2,IF(_xlfn.IFNA(MATCH($A$1,'Curriculum 2023-2024'!$K:$K,0),0)&gt;0,3,0)))=3,INDEX('Curriculum 2023-2024'!$K:$K,_xlfn.IFNA(MATCH($A$1,'Curriculum 2023-2024'!$A:$A,0),_xlfn.IFNA(MATCH($A$1,'Curriculum 2023-2024'!$F:$F,0),MATCH($A$1,'Curriculum 2023-2024'!$K:$K,0)))+2+$A8),"")))</f>
        <v>191150480</v>
      </c>
      <c r="C8" t="str">
        <f>IF(IF(_xlfn.IFNA(MATCH($A$1,'Curriculum 2023-2024'!$A:$A,0),0)&gt;0,1,IF(_xlfn.IFNA(MATCH($A$1,'Curriculum 2023-2024'!$F:$F,0),0)&gt;0,2,IF(_xlfn.IFNA(MATCH($A$1,'Curriculum 2023-2024'!$K:$K,0),0)&gt;0,3,0)))=1,INDEX('Curriculum 2023-2024'!$B:$B,_xlfn.IFNA(MATCH($A$1,'Curriculum 2023-2024'!$A:$A,0),_xlfn.IFNA(MATCH($A$1,'Curriculum 2023-2024'!$F:$F,0),MATCH($A$1,'Curriculum 2023-2024'!$K:$K,0)))+2+$A8),IF(IF(_xlfn.IFNA(MATCH($A$1,'Curriculum 2023-2024'!$A:$A,0),0)&gt;0,1,IF(_xlfn.IFNA(MATCH($A$1,'Curriculum 2023-2024'!$F:$F,0),0)&gt;0,2,IF(_xlfn.IFNA(MATCH($A$1,'Curriculum 2023-2024'!$K:$K,0),0)&gt;0,3,0)))=2,INDEX('Curriculum 2023-2024'!$G:$G,_xlfn.IFNA(MATCH($A$1,'Curriculum 2023-2024'!$A:$A,0),_xlfn.IFNA(MATCH($A$1,'Curriculum 2023-2024'!$F:$F,0),MATCH($A$1,'Curriculum 2023-2024'!$K:$K,0)))+2+$A8),IF(IF(_xlfn.IFNA(MATCH($A$1,'Curriculum 2023-2024'!$A:$A,0),0)&gt;0,1,IF(_xlfn.IFNA(MATCH($A$1,'Curriculum 2023-2024'!$F:$F,0),0)&gt;0,2,IF(_xlfn.IFNA(MATCH($A$1,'Curriculum 2023-2024'!$K:$K,0),0)&gt;0,3,0)))=3,INDEX('Curriculum 2023-2024'!$L:$L,_xlfn.IFNA(MATCH($A$1,'Curriculum 2023-2024'!$A:$A,0),_xlfn.IFNA(MATCH($A$1,'Curriculum 2023-2024'!$F:$F,0),MATCH($A$1,'Curriculum 2023-2024'!$K:$K,0)))+2+$A8),"")))</f>
        <v>Human Movement Control</v>
      </c>
      <c r="D8">
        <v>5</v>
      </c>
    </row>
    <row r="9" spans="1:4" x14ac:dyDescent="0.25">
      <c r="A9">
        <v>8</v>
      </c>
      <c r="B9">
        <f>IF(IF(_xlfn.IFNA(MATCH($A$1,'Curriculum 2023-2024'!$A:$A,0),0)&gt;0,1,IF(_xlfn.IFNA(MATCH($A$1,'Curriculum 2023-2024'!$F:$F,0),0)&gt;0,2,IF(_xlfn.IFNA(MATCH($A$1,'Curriculum 2023-2024'!$K:$K,0),0)&gt;0,3,0)))=1,INDEX('Curriculum 2023-2024'!$A:$A,_xlfn.IFNA(MATCH($A$1,'Curriculum 2023-2024'!$A:$A,0),_xlfn.IFNA(MATCH($A$1,'Curriculum 2023-2024'!$F:$F,0),MATCH($A$1,'Curriculum 2023-2024'!$K:$K,0)))+2+$A9),IF(IF(_xlfn.IFNA(MATCH($A$1,'Curriculum 2023-2024'!$A:$A,0),0)&gt;0,1,IF(_xlfn.IFNA(MATCH($A$1,'Curriculum 2023-2024'!$F:$F,0),0)&gt;0,2,IF(_xlfn.IFNA(MATCH($A$1,'Curriculum 2023-2024'!$K:$K,0),0)&gt;0,3,0)))=2,INDEX('Curriculum 2023-2024'!$F:$F,_xlfn.IFNA(MATCH($A$1,'Curriculum 2023-2024'!$A:$A,0),_xlfn.IFNA(MATCH($A$1,'Curriculum 2023-2024'!$F:$F,0),MATCH($A$1,'Curriculum 2023-2024'!$K:$K,0)))+2+$A9),IF(IF(_xlfn.IFNA(MATCH($A$1,'Curriculum 2023-2024'!$A:$A,0),0)&gt;0,1,IF(_xlfn.IFNA(MATCH($A$1,'Curriculum 2023-2024'!$F:$F,0),0)&gt;0,2,IF(_xlfn.IFNA(MATCH($A$1,'Curriculum 2023-2024'!$K:$K,0),0)&gt;0,3,0)))=3,INDEX('Curriculum 2023-2024'!$K:$K,_xlfn.IFNA(MATCH($A$1,'Curriculum 2023-2024'!$A:$A,0),_xlfn.IFNA(MATCH($A$1,'Curriculum 2023-2024'!$F:$F,0),MATCH($A$1,'Curriculum 2023-2024'!$K:$K,0)))+2+$A9),"")))</f>
        <v>191150700</v>
      </c>
      <c r="C9" t="str">
        <f>IF(IF(_xlfn.IFNA(MATCH($A$1,'Curriculum 2023-2024'!$A:$A,0),0)&gt;0,1,IF(_xlfn.IFNA(MATCH($A$1,'Curriculum 2023-2024'!$F:$F,0),0)&gt;0,2,IF(_xlfn.IFNA(MATCH($A$1,'Curriculum 2023-2024'!$K:$K,0),0)&gt;0,3,0)))=1,INDEX('Curriculum 2023-2024'!$B:$B,_xlfn.IFNA(MATCH($A$1,'Curriculum 2023-2024'!$A:$A,0),_xlfn.IFNA(MATCH($A$1,'Curriculum 2023-2024'!$F:$F,0),MATCH($A$1,'Curriculum 2023-2024'!$K:$K,0)))+2+$A9),IF(IF(_xlfn.IFNA(MATCH($A$1,'Curriculum 2023-2024'!$A:$A,0),0)&gt;0,1,IF(_xlfn.IFNA(MATCH($A$1,'Curriculum 2023-2024'!$F:$F,0),0)&gt;0,2,IF(_xlfn.IFNA(MATCH($A$1,'Curriculum 2023-2024'!$K:$K,0),0)&gt;0,3,0)))=2,INDEX('Curriculum 2023-2024'!$G:$G,_xlfn.IFNA(MATCH($A$1,'Curriculum 2023-2024'!$A:$A,0),_xlfn.IFNA(MATCH($A$1,'Curriculum 2023-2024'!$F:$F,0),MATCH($A$1,'Curriculum 2023-2024'!$K:$K,0)))+2+$A9),IF(IF(_xlfn.IFNA(MATCH($A$1,'Curriculum 2023-2024'!$A:$A,0),0)&gt;0,1,IF(_xlfn.IFNA(MATCH($A$1,'Curriculum 2023-2024'!$F:$F,0),0)&gt;0,2,IF(_xlfn.IFNA(MATCH($A$1,'Curriculum 2023-2024'!$K:$K,0),0)&gt;0,3,0)))=3,INDEX('Curriculum 2023-2024'!$L:$L,_xlfn.IFNA(MATCH($A$1,'Curriculum 2023-2024'!$A:$A,0),_xlfn.IFNA(MATCH($A$1,'Curriculum 2023-2024'!$F:$F,0),MATCH($A$1,'Curriculum 2023-2024'!$K:$K,0)))+2+$A9),"")))</f>
        <v>Integrative Design of Biomedical Products</v>
      </c>
      <c r="D9">
        <v>5</v>
      </c>
    </row>
    <row r="10" spans="1:4" x14ac:dyDescent="0.25">
      <c r="A10">
        <v>9</v>
      </c>
      <c r="B10">
        <f>IF(IF(_xlfn.IFNA(MATCH($A$1,'Curriculum 2023-2024'!$A:$A,0),0)&gt;0,1,IF(_xlfn.IFNA(MATCH($A$1,'Curriculum 2023-2024'!$F:$F,0),0)&gt;0,2,IF(_xlfn.IFNA(MATCH($A$1,'Curriculum 2023-2024'!$K:$K,0),0)&gt;0,3,0)))=1,INDEX('Curriculum 2023-2024'!$A:$A,_xlfn.IFNA(MATCH($A$1,'Curriculum 2023-2024'!$A:$A,0),_xlfn.IFNA(MATCH($A$1,'Curriculum 2023-2024'!$F:$F,0),MATCH($A$1,'Curriculum 2023-2024'!$K:$K,0)))+2+$A10),IF(IF(_xlfn.IFNA(MATCH($A$1,'Curriculum 2023-2024'!$A:$A,0),0)&gt;0,1,IF(_xlfn.IFNA(MATCH($A$1,'Curriculum 2023-2024'!$F:$F,0),0)&gt;0,2,IF(_xlfn.IFNA(MATCH($A$1,'Curriculum 2023-2024'!$K:$K,0),0)&gt;0,3,0)))=2,INDEX('Curriculum 2023-2024'!$F:$F,_xlfn.IFNA(MATCH($A$1,'Curriculum 2023-2024'!$A:$A,0),_xlfn.IFNA(MATCH($A$1,'Curriculum 2023-2024'!$F:$F,0),MATCH($A$1,'Curriculum 2023-2024'!$K:$K,0)))+2+$A10),IF(IF(_xlfn.IFNA(MATCH($A$1,'Curriculum 2023-2024'!$A:$A,0),0)&gt;0,1,IF(_xlfn.IFNA(MATCH($A$1,'Curriculum 2023-2024'!$F:$F,0),0)&gt;0,2,IF(_xlfn.IFNA(MATCH($A$1,'Curriculum 2023-2024'!$K:$K,0),0)&gt;0,3,0)))=3,INDEX('Curriculum 2023-2024'!$K:$K,_xlfn.IFNA(MATCH($A$1,'Curriculum 2023-2024'!$A:$A,0),_xlfn.IFNA(MATCH($A$1,'Curriculum 2023-2024'!$F:$F,0),MATCH($A$1,'Curriculum 2023-2024'!$K:$K,0)))+2+$A10),"")))</f>
        <v>201400037</v>
      </c>
      <c r="C10"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2023-2024'!$K:$K,0)))+2+$A10),IF(IF(_xlfn.IFNA(MATCH($A$1,'Curriculum 2023-2024'!$A:$A,0),0)&gt;0,1,IF(_xlfn.IFNA(MATCH($A$1,'Curriculum 2023-2024'!$F:$F,0),0)&gt;0,2,IF(_xlfn.IFNA(MATCH($A$1,'Curriculum 2023-2024'!$K:$K,0),0)&gt;0,3,0)))=2,INDEX('Curriculum 2023-2024'!$G:$G,_xlfn.IFNA(MATCH($A$1,'Curriculum 2023-2024'!$A:$A,0),_xlfn.IFNA(MATCH($A$1,'Curriculum 2023-2024'!$F:$F,0),MATCH($A$1,'Curriculum 2023-2024'!$K:$K,0)))+2+$A10),IF(IF(_xlfn.IFNA(MATCH($A$1,'Curriculum 2023-2024'!$A:$A,0),0)&gt;0,1,IF(_xlfn.IFNA(MATCH($A$1,'Curriculum 2023-2024'!$F:$F,0),0)&gt;0,2,IF(_xlfn.IFNA(MATCH($A$1,'Curriculum 2023-2024'!$K:$K,0),0)&gt;0,3,0)))=3,INDEX('Curriculum 2023-2024'!$L:$L,_xlfn.IFNA(MATCH($A$1,'Curriculum 2023-2024'!$A:$A,0),_xlfn.IFNA(MATCH($A$1,'Curriculum 2023-2024'!$F:$F,0),MATCH($A$1,'Curriculum 2023-2024'!$K:$K,0)))+2+$A10),"")))</f>
        <v>Linear Solid Mechanics</v>
      </c>
      <c r="D10">
        <v>5</v>
      </c>
    </row>
    <row r="11" spans="1:4" x14ac:dyDescent="0.25">
      <c r="A11">
        <v>10</v>
      </c>
      <c r="B11">
        <f>IF(IF(_xlfn.IFNA(MATCH($A$1,'Curriculum 2023-2024'!$A:$A,0),0)&gt;0,1,IF(_xlfn.IFNA(MATCH($A$1,'Curriculum 2023-2024'!$F:$F,0),0)&gt;0,2,IF(_xlfn.IFNA(MATCH($A$1,'Curriculum 2023-2024'!$K:$K,0),0)&gt;0,3,0)))=1,INDEX('Curriculum 2023-2024'!$A:$A,_xlfn.IFNA(MATCH($A$1,'Curriculum 2023-2024'!$A:$A,0),_xlfn.IFNA(MATCH($A$1,'Curriculum 2023-2024'!$F:$F,0),MATCH($A$1,'Curriculum 2023-2024'!$K:$K,0)))+2+$A11),IF(IF(_xlfn.IFNA(MATCH($A$1,'Curriculum 2023-2024'!$A:$A,0),0)&gt;0,1,IF(_xlfn.IFNA(MATCH($A$1,'Curriculum 2023-2024'!$F:$F,0),0)&gt;0,2,IF(_xlfn.IFNA(MATCH($A$1,'Curriculum 2023-2024'!$K:$K,0),0)&gt;0,3,0)))=2,INDEX('Curriculum 2023-2024'!$F:$F,_xlfn.IFNA(MATCH($A$1,'Curriculum 2023-2024'!$A:$A,0),_xlfn.IFNA(MATCH($A$1,'Curriculum 2023-2024'!$F:$F,0),MATCH($A$1,'Curriculum 2023-2024'!$K:$K,0)))+2+$A11),IF(IF(_xlfn.IFNA(MATCH($A$1,'Curriculum 2023-2024'!$A:$A,0),0)&gt;0,1,IF(_xlfn.IFNA(MATCH($A$1,'Curriculum 2023-2024'!$F:$F,0),0)&gt;0,2,IF(_xlfn.IFNA(MATCH($A$1,'Curriculum 2023-2024'!$K:$K,0),0)&gt;0,3,0)))=3,INDEX('Curriculum 2023-2024'!$K:$K,_xlfn.IFNA(MATCH($A$1,'Curriculum 2023-2024'!$A:$A,0),_xlfn.IFNA(MATCH($A$1,'Curriculum 2023-2024'!$F:$F,0),MATCH($A$1,'Curriculum 2023-2024'!$K:$K,0)))+2+$A11),"")))</f>
        <v>191155700</v>
      </c>
      <c r="C11"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2023-2024'!$K:$K,0)))+2+$A11),IF(IF(_xlfn.IFNA(MATCH($A$1,'Curriculum 2023-2024'!$A:$A,0),0)&gt;0,1,IF(_xlfn.IFNA(MATCH($A$1,'Curriculum 2023-2024'!$F:$F,0),0)&gt;0,2,IF(_xlfn.IFNA(MATCH($A$1,'Curriculum 2023-2024'!$K:$K,0),0)&gt;0,3,0)))=2,INDEX('Curriculum 2023-2024'!$G:$G,_xlfn.IFNA(MATCH($A$1,'Curriculum 2023-2024'!$A:$A,0),_xlfn.IFNA(MATCH($A$1,'Curriculum 2023-2024'!$F:$F,0),MATCH($A$1,'Curriculum 2023-2024'!$K:$K,0)))+2+$A11),IF(IF(_xlfn.IFNA(MATCH($A$1,'Curriculum 2023-2024'!$A:$A,0),0)&gt;0,1,IF(_xlfn.IFNA(MATCH($A$1,'Curriculum 2023-2024'!$F:$F,0),0)&gt;0,2,IF(_xlfn.IFNA(MATCH($A$1,'Curriculum 2023-2024'!$K:$K,0),0)&gt;0,3,0)))=3,INDEX('Curriculum 2023-2024'!$L:$L,_xlfn.IFNA(MATCH($A$1,'Curriculum 2023-2024'!$A:$A,0),_xlfn.IFNA(MATCH($A$1,'Curriculum 2023-2024'!$F:$F,0),MATCH($A$1,'Curriculum 2023-2024'!$K:$K,0)))+2+$A11),"")))</f>
        <v>Solids &amp; Surfaces</v>
      </c>
      <c r="D11">
        <v>5</v>
      </c>
    </row>
    <row r="12" spans="1:4" x14ac:dyDescent="0.25">
      <c r="A12">
        <v>11</v>
      </c>
      <c r="B12">
        <f>IF(IF(_xlfn.IFNA(MATCH($A$1,'Curriculum 2023-2024'!$A:$A,0),0)&gt;0,1,IF(_xlfn.IFNA(MATCH($A$1,'Curriculum 2023-2024'!$F:$F,0),0)&gt;0,2,IF(_xlfn.IFNA(MATCH($A$1,'Curriculum 2023-2024'!$K:$K,0),0)&gt;0,3,0)))=1,INDEX('Curriculum 2023-2024'!$A:$A,_xlfn.IFNA(MATCH($A$1,'Curriculum 2023-2024'!$A:$A,0),_xlfn.IFNA(MATCH($A$1,'Curriculum 2023-2024'!$F:$F,0),MATCH($A$1,'Curriculum 2023-2024'!$K:$K,0)))+2+$A12),IF(IF(_xlfn.IFNA(MATCH($A$1,'Curriculum 2023-2024'!$A:$A,0),0)&gt;0,1,IF(_xlfn.IFNA(MATCH($A$1,'Curriculum 2023-2024'!$F:$F,0),0)&gt;0,2,IF(_xlfn.IFNA(MATCH($A$1,'Curriculum 2023-2024'!$K:$K,0),0)&gt;0,3,0)))=2,INDEX('Curriculum 2023-2024'!$F:$F,_xlfn.IFNA(MATCH($A$1,'Curriculum 2023-2024'!$A:$A,0),_xlfn.IFNA(MATCH($A$1,'Curriculum 2023-2024'!$F:$F,0),MATCH($A$1,'Curriculum 2023-2024'!$K:$K,0)))+2+$A12),IF(IF(_xlfn.IFNA(MATCH($A$1,'Curriculum 2023-2024'!$A:$A,0),0)&gt;0,1,IF(_xlfn.IFNA(MATCH($A$1,'Curriculum 2023-2024'!$F:$F,0),0)&gt;0,2,IF(_xlfn.IFNA(MATCH($A$1,'Curriculum 2023-2024'!$K:$K,0),0)&gt;0,3,0)))=3,INDEX('Curriculum 2023-2024'!$K:$K,_xlfn.IFNA(MATCH($A$1,'Curriculum 2023-2024'!$A:$A,0),_xlfn.IFNA(MATCH($A$1,'Curriculum 2023-2024'!$F:$F,0),MATCH($A$1,'Curriculum 2023-2024'!$K:$K,0)))+2+$A12),"")))</f>
        <v>202200111</v>
      </c>
      <c r="C1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2023-2024'!$K:$K,0)))+2+$A12),IF(IF(_xlfn.IFNA(MATCH($A$1,'Curriculum 2023-2024'!$A:$A,0),0)&gt;0,1,IF(_xlfn.IFNA(MATCH($A$1,'Curriculum 2023-2024'!$F:$F,0),0)&gt;0,2,IF(_xlfn.IFNA(MATCH($A$1,'Curriculum 2023-2024'!$K:$K,0),0)&gt;0,3,0)))=2,INDEX('Curriculum 2023-2024'!$G:$G,_xlfn.IFNA(MATCH($A$1,'Curriculum 2023-2024'!$A:$A,0),_xlfn.IFNA(MATCH($A$1,'Curriculum 2023-2024'!$F:$F,0),MATCH($A$1,'Curriculum 2023-2024'!$K:$K,0)))+2+$A12),IF(IF(_xlfn.IFNA(MATCH($A$1,'Curriculum 2023-2024'!$A:$A,0),0)&gt;0,1,IF(_xlfn.IFNA(MATCH($A$1,'Curriculum 2023-2024'!$F:$F,0),0)&gt;0,2,IF(_xlfn.IFNA(MATCH($A$1,'Curriculum 2023-2024'!$K:$K,0),0)&gt;0,3,0)))=3,INDEX('Curriculum 2023-2024'!$L:$L,_xlfn.IFNA(MATCH($A$1,'Curriculum 2023-2024'!$A:$A,0),_xlfn.IFNA(MATCH($A$1,'Curriculum 2023-2024'!$F:$F,0),MATCH($A$1,'Curriculum 2023-2024'!$K:$K,0)))+2+$A12),"")))</f>
        <v>System Identification and Parameter Estimation and Machine Learning</v>
      </c>
      <c r="D12">
        <v>5</v>
      </c>
    </row>
    <row r="13" spans="1:4" x14ac:dyDescent="0.25">
      <c r="A13">
        <v>12</v>
      </c>
      <c r="B13">
        <f>IF(IF(_xlfn.IFNA(MATCH($A$1,'Curriculum 2023-2024'!$A:$A,0),0)&gt;0,1,IF(_xlfn.IFNA(MATCH($A$1,'Curriculum 2023-2024'!$F:$F,0),0)&gt;0,2,IF(_xlfn.IFNA(MATCH($A$1,'Curriculum 2023-2024'!$K:$K,0),0)&gt;0,3,0)))=1,INDEX('Curriculum 2023-2024'!$A:$A,_xlfn.IFNA(MATCH($A$1,'Curriculum 2023-2024'!$A:$A,0),_xlfn.IFNA(MATCH($A$1,'Curriculum 2023-2024'!$F:$F,0),MATCH($A$1,'Curriculum 2023-2024'!$K:$K,0)))+2+$A13),IF(IF(_xlfn.IFNA(MATCH($A$1,'Curriculum 2023-2024'!$A:$A,0),0)&gt;0,1,IF(_xlfn.IFNA(MATCH($A$1,'Curriculum 2023-2024'!$F:$F,0),0)&gt;0,2,IF(_xlfn.IFNA(MATCH($A$1,'Curriculum 2023-2024'!$K:$K,0),0)&gt;0,3,0)))=2,INDEX('Curriculum 2023-2024'!$F:$F,_xlfn.IFNA(MATCH($A$1,'Curriculum 2023-2024'!$A:$A,0),_xlfn.IFNA(MATCH($A$1,'Curriculum 2023-2024'!$F:$F,0),MATCH($A$1,'Curriculum 2023-2024'!$K:$K,0)))+2+$A13),IF(IF(_xlfn.IFNA(MATCH($A$1,'Curriculum 2023-2024'!$A:$A,0),0)&gt;0,1,IF(_xlfn.IFNA(MATCH($A$1,'Curriculum 2023-2024'!$F:$F,0),0)&gt;0,2,IF(_xlfn.IFNA(MATCH($A$1,'Curriculum 2023-2024'!$K:$K,0),0)&gt;0,3,0)))=3,INDEX('Curriculum 2023-2024'!$K:$K,_xlfn.IFNA(MATCH($A$1,'Curriculum 2023-2024'!$A:$A,0),_xlfn.IFNA(MATCH($A$1,'Curriculum 2023-2024'!$F:$F,0),MATCH($A$1,'Curriculum 2023-2024'!$K:$K,0)))+2+$A13),"")))</f>
        <v>191141700</v>
      </c>
      <c r="C1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2023-2024'!$K:$K,0)))+2+$A13),IF(IF(_xlfn.IFNA(MATCH($A$1,'Curriculum 2023-2024'!$A:$A,0),0)&gt;0,1,IF(_xlfn.IFNA(MATCH($A$1,'Curriculum 2023-2024'!$F:$F,0),0)&gt;0,2,IF(_xlfn.IFNA(MATCH($A$1,'Curriculum 2023-2024'!$K:$K,0),0)&gt;0,3,0)))=2,INDEX('Curriculum 2023-2024'!$G:$G,_xlfn.IFNA(MATCH($A$1,'Curriculum 2023-2024'!$A:$A,0),_xlfn.IFNA(MATCH($A$1,'Curriculum 2023-2024'!$F:$F,0),MATCH($A$1,'Curriculum 2023-2024'!$K:$K,0)))+2+$A13),IF(IF(_xlfn.IFNA(MATCH($A$1,'Curriculum 2023-2024'!$A:$A,0),0)&gt;0,1,IF(_xlfn.IFNA(MATCH($A$1,'Curriculum 2023-2024'!$F:$F,0),0)&gt;0,2,IF(_xlfn.IFNA(MATCH($A$1,'Curriculum 2023-2024'!$K:$K,0),0)&gt;0,3,0)))=3,INDEX('Curriculum 2023-2024'!$L:$L,_xlfn.IFNA(MATCH($A$1,'Curriculum 2023-2024'!$A:$A,0),_xlfn.IFNA(MATCH($A$1,'Curriculum 2023-2024'!$F:$F,0),MATCH($A$1,'Curriculum 2023-2024'!$K:$K,0)))+2+$A13),"")))</f>
        <v>Transport Phenomena</v>
      </c>
      <c r="D13">
        <v>5</v>
      </c>
    </row>
    <row r="14" spans="1:4" x14ac:dyDescent="0.25">
      <c r="A14">
        <v>1</v>
      </c>
      <c r="B14">
        <f>IF(IF(_xlfn.IFNA(MATCH($A$1,'Curriculum 2023-2024'!$A:$A,0),0)&gt;0,1,IF(_xlfn.IFNA(MATCH($A$1,'Curriculum 2023-2024'!$F:$F,0),0)&gt;0,2,IF(_xlfn.IFNA(MATCH($A$1,'Curriculum 2023-2024'!$K:$K,0),0)&gt;0,3,0)))=1,INDEX('Curriculum 2023-2024'!$A:$A,_xlfn.IFNA(MATCH($A$1,'Curriculum 2023-2024'!$A:$A,0),_xlfn.IFNA(MATCH($A$1,'Curriculum 2023-2024'!$F:$F,0),MATCH($A$1,'Curriculum 2023-2024'!$K:$K,0)))+15+$A14),IF(IF(_xlfn.IFNA(MATCH($A$1,'Curriculum 2023-2024'!$A:$A,0),0)&gt;0,1,IF(_xlfn.IFNA(MATCH($A$1,'Curriculum 2023-2024'!$F:$F,0),0)&gt;0,2,IF(_xlfn.IFNA(MATCH($A$1,'Curriculum 2023-2024'!$K:$K,0),0)&gt;0,3,0)))=2,INDEX('Curriculum 2023-2024'!$F:$F,_xlfn.IFNA(MATCH($A$1,'Curriculum 2023-2024'!$A:$A,0),_xlfn.IFNA(MATCH($A$1,'Curriculum 2023-2024'!$F:$F,0),MATCH($A$1,'Curriculum 2023-2024'!$K:$K,0)))+15+$A14),IF(IF(_xlfn.IFNA(MATCH($A$1,'Curriculum 2023-2024'!$A:$A,0),0)&gt;0,1,IF(_xlfn.IFNA(MATCH($A$1,'Curriculum 2023-2024'!$F:$F,0),0)&gt;0,2,IF(_xlfn.IFNA(MATCH($A$1,'Curriculum 2023-2024'!$K:$K,0),0)&gt;0,3,0)))=3,INDEX('Curriculum 2023-2024'!$K:$K,_xlfn.IFNA(MATCH($A$1,'Curriculum 2023-2024'!$A:$A,0),_xlfn.IFNA(MATCH($A$1,'Curriculum 2023-2024'!$F:$F,0),MATCH($A$1,'Curriculum 2023-2024'!$K:$K,0)))+15+$A14),"")))</f>
        <v>201400103</v>
      </c>
      <c r="C1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2023-2024'!$K:$K,0)))+15+$A14),IF(IF(_xlfn.IFNA(MATCH($A$1,'Curriculum 2023-2024'!$A:$A,0),0)&gt;0,1,IF(_xlfn.IFNA(MATCH($A$1,'Curriculum 2023-2024'!$F:$F,0),0)&gt;0,2,IF(_xlfn.IFNA(MATCH($A$1,'Curriculum 2023-2024'!$K:$K,0),0)&gt;0,3,0)))=2,INDEX('Curriculum 2023-2024'!$G:$G,_xlfn.IFNA(MATCH($A$1,'Curriculum 2023-2024'!$A:$A,0),_xlfn.IFNA(MATCH($A$1,'Curriculum 2023-2024'!$F:$F,0),MATCH($A$1,'Curriculum 2023-2024'!$K:$K,0)))+15+$A14),IF(IF(_xlfn.IFNA(MATCH($A$1,'Curriculum 2023-2024'!$A:$A,0),0)&gt;0,1,IF(_xlfn.IFNA(MATCH($A$1,'Curriculum 2023-2024'!$F:$F,0),0)&gt;0,2,IF(_xlfn.IFNA(MATCH($A$1,'Curriculum 2023-2024'!$K:$K,0),0)&gt;0,3,0)))=3,INDEX('Curriculum 2023-2024'!$L:$L,_xlfn.IFNA(MATCH($A$1,'Curriculum 2023-2024'!$A:$A,0),_xlfn.IFNA(MATCH($A$1,'Curriculum 2023-2024'!$F:$F,0),MATCH($A$1,'Curriculum 2023-2024'!$K:$K,0)))+15+$A14),"")))</f>
        <v>3D Printing</v>
      </c>
      <c r="D14">
        <v>5</v>
      </c>
    </row>
    <row r="15" spans="1:4" x14ac:dyDescent="0.25">
      <c r="A15">
        <v>2</v>
      </c>
      <c r="B15">
        <f>IF(IF(_xlfn.IFNA(MATCH($A$1,'Curriculum 2023-2024'!$A:$A,0),0)&gt;0,1,IF(_xlfn.IFNA(MATCH($A$1,'Curriculum 2023-2024'!$F:$F,0),0)&gt;0,2,IF(_xlfn.IFNA(MATCH($A$1,'Curriculum 2023-2024'!$K:$K,0),0)&gt;0,3,0)))=1,INDEX('Curriculum 2023-2024'!$A:$A,_xlfn.IFNA(MATCH($A$1,'Curriculum 2023-2024'!$A:$A,0),_xlfn.IFNA(MATCH($A$1,'Curriculum 2023-2024'!$F:$F,0),MATCH($A$1,'Curriculum 2023-2024'!$K:$K,0)))+15+$A15),IF(IF(_xlfn.IFNA(MATCH($A$1,'Curriculum 2023-2024'!$A:$A,0),0)&gt;0,1,IF(_xlfn.IFNA(MATCH($A$1,'Curriculum 2023-2024'!$F:$F,0),0)&gt;0,2,IF(_xlfn.IFNA(MATCH($A$1,'Curriculum 2023-2024'!$K:$K,0),0)&gt;0,3,0)))=2,INDEX('Curriculum 2023-2024'!$F:$F,_xlfn.IFNA(MATCH($A$1,'Curriculum 2023-2024'!$A:$A,0),_xlfn.IFNA(MATCH($A$1,'Curriculum 2023-2024'!$F:$F,0),MATCH($A$1,'Curriculum 2023-2024'!$K:$K,0)))+15+$A15),IF(IF(_xlfn.IFNA(MATCH($A$1,'Curriculum 2023-2024'!$A:$A,0),0)&gt;0,1,IF(_xlfn.IFNA(MATCH($A$1,'Curriculum 2023-2024'!$F:$F,0),0)&gt;0,2,IF(_xlfn.IFNA(MATCH($A$1,'Curriculum 2023-2024'!$K:$K,0),0)&gt;0,3,0)))=3,INDEX('Curriculum 2023-2024'!$K:$K,_xlfn.IFNA(MATCH($A$1,'Curriculum 2023-2024'!$A:$A,0),_xlfn.IFNA(MATCH($A$1,'Curriculum 2023-2024'!$F:$F,0),MATCH($A$1,'Curriculum 2023-2024'!$K:$K,0)))+15+$A15),"")))</f>
        <v>202100080</v>
      </c>
      <c r="C1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2023-2024'!$K:$K,0)))+15+$A15),IF(IF(_xlfn.IFNA(MATCH($A$1,'Curriculum 2023-2024'!$A:$A,0),0)&gt;0,1,IF(_xlfn.IFNA(MATCH($A$1,'Curriculum 2023-2024'!$F:$F,0),0)&gt;0,2,IF(_xlfn.IFNA(MATCH($A$1,'Curriculum 2023-2024'!$K:$K,0),0)&gt;0,3,0)))=2,INDEX('Curriculum 2023-2024'!$G:$G,_xlfn.IFNA(MATCH($A$1,'Curriculum 2023-2024'!$A:$A,0),_xlfn.IFNA(MATCH($A$1,'Curriculum 2023-2024'!$F:$F,0),MATCH($A$1,'Curriculum 2023-2024'!$K:$K,0)))+15+$A15),IF(IF(_xlfn.IFNA(MATCH($A$1,'Curriculum 2023-2024'!$A:$A,0),0)&gt;0,1,IF(_xlfn.IFNA(MATCH($A$1,'Curriculum 2023-2024'!$F:$F,0),0)&gt;0,2,IF(_xlfn.IFNA(MATCH($A$1,'Curriculum 2023-2024'!$K:$K,0),0)&gt;0,3,0)))=3,INDEX('Curriculum 2023-2024'!$L:$L,_xlfn.IFNA(MATCH($A$1,'Curriculum 2023-2024'!$A:$A,0),_xlfn.IFNA(MATCH($A$1,'Curriculum 2023-2024'!$F:$F,0),MATCH($A$1,'Curriculum 2023-2024'!$K:$K,0)))+15+$A15),"")))</f>
        <v>3D Bioprinting</v>
      </c>
      <c r="D15">
        <v>5</v>
      </c>
    </row>
    <row r="16" spans="1:4" x14ac:dyDescent="0.25">
      <c r="A16">
        <v>3</v>
      </c>
      <c r="B16">
        <f>IF(IF(_xlfn.IFNA(MATCH($A$1,'Curriculum 2023-2024'!$A:$A,0),0)&gt;0,1,IF(_xlfn.IFNA(MATCH($A$1,'Curriculum 2023-2024'!$F:$F,0),0)&gt;0,2,IF(_xlfn.IFNA(MATCH($A$1,'Curriculum 2023-2024'!$K:$K,0),0)&gt;0,3,0)))=1,INDEX('Curriculum 2023-2024'!$A:$A,_xlfn.IFNA(MATCH($A$1,'Curriculum 2023-2024'!$A:$A,0),_xlfn.IFNA(MATCH($A$1,'Curriculum 2023-2024'!$F:$F,0),MATCH($A$1,'Curriculum 2023-2024'!$K:$K,0)))+15+$A16),IF(IF(_xlfn.IFNA(MATCH($A$1,'Curriculum 2023-2024'!$A:$A,0),0)&gt;0,1,IF(_xlfn.IFNA(MATCH($A$1,'Curriculum 2023-2024'!$F:$F,0),0)&gt;0,2,IF(_xlfn.IFNA(MATCH($A$1,'Curriculum 2023-2024'!$K:$K,0),0)&gt;0,3,0)))=2,INDEX('Curriculum 2023-2024'!$F:$F,_xlfn.IFNA(MATCH($A$1,'Curriculum 2023-2024'!$A:$A,0),_xlfn.IFNA(MATCH($A$1,'Curriculum 2023-2024'!$F:$F,0),MATCH($A$1,'Curriculum 2023-2024'!$K:$K,0)))+15+$A16),IF(IF(_xlfn.IFNA(MATCH($A$1,'Curriculum 2023-2024'!$A:$A,0),0)&gt;0,1,IF(_xlfn.IFNA(MATCH($A$1,'Curriculum 2023-2024'!$F:$F,0),0)&gt;0,2,IF(_xlfn.IFNA(MATCH($A$1,'Curriculum 2023-2024'!$K:$K,0),0)&gt;0,3,0)))=3,INDEX('Curriculum 2023-2024'!$K:$K,_xlfn.IFNA(MATCH($A$1,'Curriculum 2023-2024'!$A:$A,0),_xlfn.IFNA(MATCH($A$1,'Curriculum 2023-2024'!$F:$F,0),MATCH($A$1,'Curriculum 2023-2024'!$K:$K,0)))+15+$A16),"")))</f>
        <v>201500024</v>
      </c>
      <c r="C1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2023-2024'!$K:$K,0)))+15+$A16),IF(IF(_xlfn.IFNA(MATCH($A$1,'Curriculum 2023-2024'!$A:$A,0),0)&gt;0,1,IF(_xlfn.IFNA(MATCH($A$1,'Curriculum 2023-2024'!$F:$F,0),0)&gt;0,2,IF(_xlfn.IFNA(MATCH($A$1,'Curriculum 2023-2024'!$K:$K,0),0)&gt;0,3,0)))=2,INDEX('Curriculum 2023-2024'!$G:$G,_xlfn.IFNA(MATCH($A$1,'Curriculum 2023-2024'!$A:$A,0),_xlfn.IFNA(MATCH($A$1,'Curriculum 2023-2024'!$F:$F,0),MATCH($A$1,'Curriculum 2023-2024'!$K:$K,0)))+15+$A16),IF(IF(_xlfn.IFNA(MATCH($A$1,'Curriculum 2023-2024'!$A:$A,0),0)&gt;0,1,IF(_xlfn.IFNA(MATCH($A$1,'Curriculum 2023-2024'!$F:$F,0),0)&gt;0,2,IF(_xlfn.IFNA(MATCH($A$1,'Curriculum 2023-2024'!$K:$K,0),0)&gt;0,3,0)))=3,INDEX('Curriculum 2023-2024'!$L:$L,_xlfn.IFNA(MATCH($A$1,'Curriculum 2023-2024'!$A:$A,0),_xlfn.IFNA(MATCH($A$1,'Curriculum 2023-2024'!$F:$F,0),MATCH($A$1,'Curriculum 2023-2024'!$K:$K,0)))+15+$A16),"")))</f>
        <v>Advanced Thermodynamics</v>
      </c>
      <c r="D16">
        <v>5</v>
      </c>
    </row>
    <row r="17" spans="1:4" x14ac:dyDescent="0.25">
      <c r="A17">
        <v>4</v>
      </c>
      <c r="B17">
        <f>IF(IF(_xlfn.IFNA(MATCH($A$1,'Curriculum 2023-2024'!$A:$A,0),0)&gt;0,1,IF(_xlfn.IFNA(MATCH($A$1,'Curriculum 2023-2024'!$F:$F,0),0)&gt;0,2,IF(_xlfn.IFNA(MATCH($A$1,'Curriculum 2023-2024'!$K:$K,0),0)&gt;0,3,0)))=1,INDEX('Curriculum 2023-2024'!$A:$A,_xlfn.IFNA(MATCH($A$1,'Curriculum 2023-2024'!$A:$A,0),_xlfn.IFNA(MATCH($A$1,'Curriculum 2023-2024'!$F:$F,0),MATCH($A$1,'Curriculum 2023-2024'!$K:$K,0)))+15+$A17),IF(IF(_xlfn.IFNA(MATCH($A$1,'Curriculum 2023-2024'!$A:$A,0),0)&gt;0,1,IF(_xlfn.IFNA(MATCH($A$1,'Curriculum 2023-2024'!$F:$F,0),0)&gt;0,2,IF(_xlfn.IFNA(MATCH($A$1,'Curriculum 2023-2024'!$K:$K,0),0)&gt;0,3,0)))=2,INDEX('Curriculum 2023-2024'!$F:$F,_xlfn.IFNA(MATCH($A$1,'Curriculum 2023-2024'!$A:$A,0),_xlfn.IFNA(MATCH($A$1,'Curriculum 2023-2024'!$F:$F,0),MATCH($A$1,'Curriculum 2023-2024'!$K:$K,0)))+15+$A17),IF(IF(_xlfn.IFNA(MATCH($A$1,'Curriculum 2023-2024'!$A:$A,0),0)&gt;0,1,IF(_xlfn.IFNA(MATCH($A$1,'Curriculum 2023-2024'!$F:$F,0),0)&gt;0,2,IF(_xlfn.IFNA(MATCH($A$1,'Curriculum 2023-2024'!$K:$K,0),0)&gt;0,3,0)))=3,INDEX('Curriculum 2023-2024'!$K:$K,_xlfn.IFNA(MATCH($A$1,'Curriculum 2023-2024'!$A:$A,0),_xlfn.IFNA(MATCH($A$1,'Curriculum 2023-2024'!$F:$F,0),MATCH($A$1,'Curriculum 2023-2024'!$K:$K,0)))+15+$A17),"")))</f>
        <v>201900091</v>
      </c>
      <c r="C17"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2023-2024'!$K:$K,0)))+15+$A17),IF(IF(_xlfn.IFNA(MATCH($A$1,'Curriculum 2023-2024'!$A:$A,0),0)&gt;0,1,IF(_xlfn.IFNA(MATCH($A$1,'Curriculum 2023-2024'!$F:$F,0),0)&gt;0,2,IF(_xlfn.IFNA(MATCH($A$1,'Curriculum 2023-2024'!$K:$K,0),0)&gt;0,3,0)))=2,INDEX('Curriculum 2023-2024'!$G:$G,_xlfn.IFNA(MATCH($A$1,'Curriculum 2023-2024'!$A:$A,0),_xlfn.IFNA(MATCH($A$1,'Curriculum 2023-2024'!$F:$F,0),MATCH($A$1,'Curriculum 2023-2024'!$K:$K,0)))+15+$A17),IF(IF(_xlfn.IFNA(MATCH($A$1,'Curriculum 2023-2024'!$A:$A,0),0)&gt;0,1,IF(_xlfn.IFNA(MATCH($A$1,'Curriculum 2023-2024'!$F:$F,0),0)&gt;0,2,IF(_xlfn.IFNA(MATCH($A$1,'Curriculum 2023-2024'!$K:$K,0),0)&gt;0,3,0)))=3,INDEX('Curriculum 2023-2024'!$L:$L,_xlfn.IFNA(MATCH($A$1,'Curriculum 2023-2024'!$A:$A,0),_xlfn.IFNA(MATCH($A$1,'Curriculum 2023-2024'!$F:$F,0),MATCH($A$1,'Curriculum 2023-2024'!$K:$K,0)))+15+$A17),"")))</f>
        <v>Advanced Topics in Finite Element Methods</v>
      </c>
      <c r="D17">
        <v>5</v>
      </c>
    </row>
    <row r="18" spans="1:4" x14ac:dyDescent="0.25">
      <c r="A18">
        <v>5</v>
      </c>
      <c r="B18">
        <f>IF(IF(_xlfn.IFNA(MATCH($A$1,'Curriculum 2023-2024'!$A:$A,0),0)&gt;0,1,IF(_xlfn.IFNA(MATCH($A$1,'Curriculum 2023-2024'!$F:$F,0),0)&gt;0,2,IF(_xlfn.IFNA(MATCH($A$1,'Curriculum 2023-2024'!$K:$K,0),0)&gt;0,3,0)))=1,INDEX('Curriculum 2023-2024'!$A:$A,_xlfn.IFNA(MATCH($A$1,'Curriculum 2023-2024'!$A:$A,0),_xlfn.IFNA(MATCH($A$1,'Curriculum 2023-2024'!$F:$F,0),MATCH($A$1,'Curriculum 2023-2024'!$K:$K,0)))+15+$A18),IF(IF(_xlfn.IFNA(MATCH($A$1,'Curriculum 2023-2024'!$A:$A,0),0)&gt;0,1,IF(_xlfn.IFNA(MATCH($A$1,'Curriculum 2023-2024'!$F:$F,0),0)&gt;0,2,IF(_xlfn.IFNA(MATCH($A$1,'Curriculum 2023-2024'!$K:$K,0),0)&gt;0,3,0)))=2,INDEX('Curriculum 2023-2024'!$F:$F,_xlfn.IFNA(MATCH($A$1,'Curriculum 2023-2024'!$A:$A,0),_xlfn.IFNA(MATCH($A$1,'Curriculum 2023-2024'!$F:$F,0),MATCH($A$1,'Curriculum 2023-2024'!$K:$K,0)))+15+$A18),IF(IF(_xlfn.IFNA(MATCH($A$1,'Curriculum 2023-2024'!$A:$A,0),0)&gt;0,1,IF(_xlfn.IFNA(MATCH($A$1,'Curriculum 2023-2024'!$F:$F,0),0)&gt;0,2,IF(_xlfn.IFNA(MATCH($A$1,'Curriculum 2023-2024'!$K:$K,0),0)&gt;0,3,0)))=3,INDEX('Curriculum 2023-2024'!$K:$K,_xlfn.IFNA(MATCH($A$1,'Curriculum 2023-2024'!$A:$A,0),_xlfn.IFNA(MATCH($A$1,'Curriculum 2023-2024'!$F:$F,0),MATCH($A$1,'Curriculum 2023-2024'!$K:$K,0)))+15+$A18),"")))</f>
        <v>191154740</v>
      </c>
      <c r="C18"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2023-2024'!$K:$K,0)))+15+$A18),IF(IF(_xlfn.IFNA(MATCH($A$1,'Curriculum 2023-2024'!$A:$A,0),0)&gt;0,1,IF(_xlfn.IFNA(MATCH($A$1,'Curriculum 2023-2024'!$F:$F,0),0)&gt;0,2,IF(_xlfn.IFNA(MATCH($A$1,'Curriculum 2023-2024'!$K:$K,0),0)&gt;0,3,0)))=2,INDEX('Curriculum 2023-2024'!$G:$G,_xlfn.IFNA(MATCH($A$1,'Curriculum 2023-2024'!$A:$A,0),_xlfn.IFNA(MATCH($A$1,'Curriculum 2023-2024'!$F:$F,0),MATCH($A$1,'Curriculum 2023-2024'!$K:$K,0)))+15+$A18),IF(IF(_xlfn.IFNA(MATCH($A$1,'Curriculum 2023-2024'!$A:$A,0),0)&gt;0,1,IF(_xlfn.IFNA(MATCH($A$1,'Curriculum 2023-2024'!$F:$F,0),0)&gt;0,2,IF(_xlfn.IFNA(MATCH($A$1,'Curriculum 2023-2024'!$K:$K,0),0)&gt;0,3,0)))=3,INDEX('Curriculum 2023-2024'!$L:$L,_xlfn.IFNA(MATCH($A$1,'Curriculum 2023-2024'!$A:$A,0),_xlfn.IFNA(MATCH($A$1,'Curriculum 2023-2024'!$F:$F,0),MATCH($A$1,'Curriculum 2023-2024'!$K:$K,0)))+15+$A18),"")))</f>
        <v>Biophysical Fluid Dynamics</v>
      </c>
      <c r="D18">
        <v>5</v>
      </c>
    </row>
    <row r="19" spans="1:4" x14ac:dyDescent="0.25">
      <c r="A19">
        <v>6</v>
      </c>
      <c r="B19">
        <f>IF(IF(_xlfn.IFNA(MATCH($A$1,'Curriculum 2023-2024'!$A:$A,0),0)&gt;0,1,IF(_xlfn.IFNA(MATCH($A$1,'Curriculum 2023-2024'!$F:$F,0),0)&gt;0,2,IF(_xlfn.IFNA(MATCH($A$1,'Curriculum 2023-2024'!$K:$K,0),0)&gt;0,3,0)))=1,INDEX('Curriculum 2023-2024'!$A:$A,_xlfn.IFNA(MATCH($A$1,'Curriculum 2023-2024'!$A:$A,0),_xlfn.IFNA(MATCH($A$1,'Curriculum 2023-2024'!$F:$F,0),MATCH($A$1,'Curriculum 2023-2024'!$K:$K,0)))+15+$A19),IF(IF(_xlfn.IFNA(MATCH($A$1,'Curriculum 2023-2024'!$A:$A,0),0)&gt;0,1,IF(_xlfn.IFNA(MATCH($A$1,'Curriculum 2023-2024'!$F:$F,0),0)&gt;0,2,IF(_xlfn.IFNA(MATCH($A$1,'Curriculum 2023-2024'!$K:$K,0),0)&gt;0,3,0)))=2,INDEX('Curriculum 2023-2024'!$F:$F,_xlfn.IFNA(MATCH($A$1,'Curriculum 2023-2024'!$A:$A,0),_xlfn.IFNA(MATCH($A$1,'Curriculum 2023-2024'!$F:$F,0),MATCH($A$1,'Curriculum 2023-2024'!$K:$K,0)))+15+$A19),IF(IF(_xlfn.IFNA(MATCH($A$1,'Curriculum 2023-2024'!$A:$A,0),0)&gt;0,1,IF(_xlfn.IFNA(MATCH($A$1,'Curriculum 2023-2024'!$F:$F,0),0)&gt;0,2,IF(_xlfn.IFNA(MATCH($A$1,'Curriculum 2023-2024'!$K:$K,0),0)&gt;0,3,0)))=3,INDEX('Curriculum 2023-2024'!$K:$K,_xlfn.IFNA(MATCH($A$1,'Curriculum 2023-2024'!$A:$A,0),_xlfn.IFNA(MATCH($A$1,'Curriculum 2023-2024'!$F:$F,0),MATCH($A$1,'Curriculum 2023-2024'!$K:$K,0)))+15+$A19),"")))</f>
        <v>201200133</v>
      </c>
      <c r="C19"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2023-2024'!$K:$K,0)))+15+$A19),IF(IF(_xlfn.IFNA(MATCH($A$1,'Curriculum 2023-2024'!$A:$A,0),0)&gt;0,1,IF(_xlfn.IFNA(MATCH($A$1,'Curriculum 2023-2024'!$F:$F,0),0)&gt;0,2,IF(_xlfn.IFNA(MATCH($A$1,'Curriculum 2023-2024'!$K:$K,0),0)&gt;0,3,0)))=2,INDEX('Curriculum 2023-2024'!$G:$G,_xlfn.IFNA(MATCH($A$1,'Curriculum 2023-2024'!$A:$A,0),_xlfn.IFNA(MATCH($A$1,'Curriculum 2023-2024'!$F:$F,0),MATCH($A$1,'Curriculum 2023-2024'!$K:$K,0)))+15+$A19),IF(IF(_xlfn.IFNA(MATCH($A$1,'Curriculum 2023-2024'!$A:$A,0),0)&gt;0,1,IF(_xlfn.IFNA(MATCH($A$1,'Curriculum 2023-2024'!$F:$F,0),0)&gt;0,2,IF(_xlfn.IFNA(MATCH($A$1,'Curriculum 2023-2024'!$K:$K,0),0)&gt;0,3,0)))=3,INDEX('Curriculum 2023-2024'!$L:$L,_xlfn.IFNA(MATCH($A$1,'Curriculum 2023-2024'!$A:$A,0),_xlfn.IFNA(MATCH($A$1,'Curriculum 2023-2024'!$F:$F,0),MATCH($A$1,'Curriculum 2023-2024'!$K:$K,0)))+15+$A19),"")))</f>
        <v>Biomechatronics</v>
      </c>
      <c r="D19">
        <v>5</v>
      </c>
    </row>
    <row r="20" spans="1:4" x14ac:dyDescent="0.25">
      <c r="A20">
        <v>7</v>
      </c>
      <c r="B20">
        <f>IF(IF(_xlfn.IFNA(MATCH($A$1,'Curriculum 2023-2024'!$A:$A,0),0)&gt;0,1,IF(_xlfn.IFNA(MATCH($A$1,'Curriculum 2023-2024'!$F:$F,0),0)&gt;0,2,IF(_xlfn.IFNA(MATCH($A$1,'Curriculum 2023-2024'!$K:$K,0),0)&gt;0,3,0)))=1,INDEX('Curriculum 2023-2024'!$A:$A,_xlfn.IFNA(MATCH($A$1,'Curriculum 2023-2024'!$A:$A,0),_xlfn.IFNA(MATCH($A$1,'Curriculum 2023-2024'!$F:$F,0),MATCH($A$1,'Curriculum 2023-2024'!$K:$K,0)))+15+$A20),IF(IF(_xlfn.IFNA(MATCH($A$1,'Curriculum 2023-2024'!$A:$A,0),0)&gt;0,1,IF(_xlfn.IFNA(MATCH($A$1,'Curriculum 2023-2024'!$F:$F,0),0)&gt;0,2,IF(_xlfn.IFNA(MATCH($A$1,'Curriculum 2023-2024'!$K:$K,0),0)&gt;0,3,0)))=2,INDEX('Curriculum 2023-2024'!$F:$F,_xlfn.IFNA(MATCH($A$1,'Curriculum 2023-2024'!$A:$A,0),_xlfn.IFNA(MATCH($A$1,'Curriculum 2023-2024'!$F:$F,0),MATCH($A$1,'Curriculum 2023-2024'!$K:$K,0)))+15+$A20),IF(IF(_xlfn.IFNA(MATCH($A$1,'Curriculum 2023-2024'!$A:$A,0),0)&gt;0,1,IF(_xlfn.IFNA(MATCH($A$1,'Curriculum 2023-2024'!$F:$F,0),0)&gt;0,2,IF(_xlfn.IFNA(MATCH($A$1,'Curriculum 2023-2024'!$K:$K,0),0)&gt;0,3,0)))=3,INDEX('Curriculum 2023-2024'!$K:$K,_xlfn.IFNA(MATCH($A$1,'Curriculum 2023-2024'!$A:$A,0),_xlfn.IFNA(MATCH($A$1,'Curriculum 2023-2024'!$F:$F,0),MATCH($A$1,'Curriculum 2023-2024'!$K:$K,0)))+15+$A20),"")))</f>
        <v>202001436</v>
      </c>
      <c r="C20"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2023-2024'!$K:$K,0)))+15+$A20),IF(IF(_xlfn.IFNA(MATCH($A$1,'Curriculum 2023-2024'!$A:$A,0),0)&gt;0,1,IF(_xlfn.IFNA(MATCH($A$1,'Curriculum 2023-2024'!$F:$F,0),0)&gt;0,2,IF(_xlfn.IFNA(MATCH($A$1,'Curriculum 2023-2024'!$K:$K,0),0)&gt;0,3,0)))=2,INDEX('Curriculum 2023-2024'!$G:$G,_xlfn.IFNA(MATCH($A$1,'Curriculum 2023-2024'!$A:$A,0),_xlfn.IFNA(MATCH($A$1,'Curriculum 2023-2024'!$F:$F,0),MATCH($A$1,'Curriculum 2023-2024'!$K:$K,0)))+15+$A20),IF(IF(_xlfn.IFNA(MATCH($A$1,'Curriculum 2023-2024'!$A:$A,0),0)&gt;0,1,IF(_xlfn.IFNA(MATCH($A$1,'Curriculum 2023-2024'!$F:$F,0),0)&gt;0,2,IF(_xlfn.IFNA(MATCH($A$1,'Curriculum 2023-2024'!$K:$K,0),0)&gt;0,3,0)))=3,INDEX('Curriculum 2023-2024'!$L:$L,_xlfn.IFNA(MATCH($A$1,'Curriculum 2023-2024'!$A:$A,0),_xlfn.IFNA(MATCH($A$1,'Curriculum 2023-2024'!$F:$F,0),MATCH($A$1,'Curriculum 2023-2024'!$K:$K,0)))+15+$A20),"")))</f>
        <v>Biofluid Dynamics</v>
      </c>
      <c r="D20">
        <v>5</v>
      </c>
    </row>
    <row r="21" spans="1:4" x14ac:dyDescent="0.25">
      <c r="A21">
        <v>8</v>
      </c>
      <c r="B21">
        <f>IF(IF(_xlfn.IFNA(MATCH($A$1,'Curriculum 2023-2024'!$A:$A,0),0)&gt;0,1,IF(_xlfn.IFNA(MATCH($A$1,'Curriculum 2023-2024'!$F:$F,0),0)&gt;0,2,IF(_xlfn.IFNA(MATCH($A$1,'Curriculum 2023-2024'!$K:$K,0),0)&gt;0,3,0)))=1,INDEX('Curriculum 2023-2024'!$A:$A,_xlfn.IFNA(MATCH($A$1,'Curriculum 2023-2024'!$A:$A,0),_xlfn.IFNA(MATCH($A$1,'Curriculum 2023-2024'!$F:$F,0),MATCH($A$1,'Curriculum 2023-2024'!$K:$K,0)))+15+$A21),IF(IF(_xlfn.IFNA(MATCH($A$1,'Curriculum 2023-2024'!$A:$A,0),0)&gt;0,1,IF(_xlfn.IFNA(MATCH($A$1,'Curriculum 2023-2024'!$F:$F,0),0)&gt;0,2,IF(_xlfn.IFNA(MATCH($A$1,'Curriculum 2023-2024'!$K:$K,0),0)&gt;0,3,0)))=2,INDEX('Curriculum 2023-2024'!$F:$F,_xlfn.IFNA(MATCH($A$1,'Curriculum 2023-2024'!$A:$A,0),_xlfn.IFNA(MATCH($A$1,'Curriculum 2023-2024'!$F:$F,0),MATCH($A$1,'Curriculum 2023-2024'!$K:$K,0)))+15+$A21),IF(IF(_xlfn.IFNA(MATCH($A$1,'Curriculum 2023-2024'!$A:$A,0),0)&gt;0,1,IF(_xlfn.IFNA(MATCH($A$1,'Curriculum 2023-2024'!$F:$F,0),0)&gt;0,2,IF(_xlfn.IFNA(MATCH($A$1,'Curriculum 2023-2024'!$K:$K,0),0)&gt;0,3,0)))=3,INDEX('Curriculum 2023-2024'!$K:$K,_xlfn.IFNA(MATCH($A$1,'Curriculum 2023-2024'!$A:$A,0),_xlfn.IFNA(MATCH($A$1,'Curriculum 2023-2024'!$F:$F,0),MATCH($A$1,'Curriculum 2023-2024'!$K:$K,0)))+15+$A21),"")))</f>
        <v>191154731</v>
      </c>
      <c r="C21"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2023-2024'!$K:$K,0)))+15+$A21),IF(IF(_xlfn.IFNA(MATCH($A$1,'Curriculum 2023-2024'!$A:$A,0),0)&gt;0,1,IF(_xlfn.IFNA(MATCH($A$1,'Curriculum 2023-2024'!$F:$F,0),0)&gt;0,2,IF(_xlfn.IFNA(MATCH($A$1,'Curriculum 2023-2024'!$K:$K,0),0)&gt;0,3,0)))=2,INDEX('Curriculum 2023-2024'!$G:$G,_xlfn.IFNA(MATCH($A$1,'Curriculum 2023-2024'!$A:$A,0),_xlfn.IFNA(MATCH($A$1,'Curriculum 2023-2024'!$F:$F,0),MATCH($A$1,'Curriculum 2023-2024'!$K:$K,0)))+15+$A21),IF(IF(_xlfn.IFNA(MATCH($A$1,'Curriculum 2023-2024'!$A:$A,0),0)&gt;0,1,IF(_xlfn.IFNA(MATCH($A$1,'Curriculum 2023-2024'!$F:$F,0),0)&gt;0,2,IF(_xlfn.IFNA(MATCH($A$1,'Curriculum 2023-2024'!$K:$K,0),0)&gt;0,3,0)))=3,INDEX('Curriculum 2023-2024'!$L:$L,_xlfn.IFNA(MATCH($A$1,'Curriculum 2023-2024'!$A:$A,0),_xlfn.IFNA(MATCH($A$1,'Curriculum 2023-2024'!$F:$F,0),MATCH($A$1,'Curriculum 2023-2024'!$K:$K,0)))+15+$A21),"")))</f>
        <v>Computational Fluid Dynamics</v>
      </c>
      <c r="D21">
        <v>5</v>
      </c>
    </row>
    <row r="22" spans="1:4" x14ac:dyDescent="0.25">
      <c r="A22">
        <v>9</v>
      </c>
      <c r="B22">
        <f>IF(IF(_xlfn.IFNA(MATCH($A$1,'Curriculum 2023-2024'!$A:$A,0),0)&gt;0,1,IF(_xlfn.IFNA(MATCH($A$1,'Curriculum 2023-2024'!$F:$F,0),0)&gt;0,2,IF(_xlfn.IFNA(MATCH($A$1,'Curriculum 2023-2024'!$K:$K,0),0)&gt;0,3,0)))=1,INDEX('Curriculum 2023-2024'!$A:$A,_xlfn.IFNA(MATCH($A$1,'Curriculum 2023-2024'!$A:$A,0),_xlfn.IFNA(MATCH($A$1,'Curriculum 2023-2024'!$F:$F,0),MATCH($A$1,'Curriculum 2023-2024'!$K:$K,0)))+15+$A22),IF(IF(_xlfn.IFNA(MATCH($A$1,'Curriculum 2023-2024'!$A:$A,0),0)&gt;0,1,IF(_xlfn.IFNA(MATCH($A$1,'Curriculum 2023-2024'!$F:$F,0),0)&gt;0,2,IF(_xlfn.IFNA(MATCH($A$1,'Curriculum 2023-2024'!$K:$K,0),0)&gt;0,3,0)))=2,INDEX('Curriculum 2023-2024'!$F:$F,_xlfn.IFNA(MATCH($A$1,'Curriculum 2023-2024'!$A:$A,0),_xlfn.IFNA(MATCH($A$1,'Curriculum 2023-2024'!$F:$F,0),MATCH($A$1,'Curriculum 2023-2024'!$K:$K,0)))+15+$A22),IF(IF(_xlfn.IFNA(MATCH($A$1,'Curriculum 2023-2024'!$A:$A,0),0)&gt;0,1,IF(_xlfn.IFNA(MATCH($A$1,'Curriculum 2023-2024'!$F:$F,0),0)&gt;0,2,IF(_xlfn.IFNA(MATCH($A$1,'Curriculum 2023-2024'!$K:$K,0),0)&gt;0,3,0)))=3,INDEX('Curriculum 2023-2024'!$K:$K,_xlfn.IFNA(MATCH($A$1,'Curriculum 2023-2024'!$A:$A,0),_xlfn.IFNA(MATCH($A$1,'Curriculum 2023-2024'!$F:$F,0),MATCH($A$1,'Curriculum 2023-2024'!$K:$K,0)))+15+$A22),"")))</f>
        <v>202200104</v>
      </c>
      <c r="C22"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2023-2024'!$K:$K,0)))+15+$A22),IF(IF(_xlfn.IFNA(MATCH($A$1,'Curriculum 2023-2024'!$A:$A,0),0)&gt;0,1,IF(_xlfn.IFNA(MATCH($A$1,'Curriculum 2023-2024'!$F:$F,0),0)&gt;0,2,IF(_xlfn.IFNA(MATCH($A$1,'Curriculum 2023-2024'!$K:$K,0),0)&gt;0,3,0)))=2,INDEX('Curriculum 2023-2024'!$G:$G,_xlfn.IFNA(MATCH($A$1,'Curriculum 2023-2024'!$A:$A,0),_xlfn.IFNA(MATCH($A$1,'Curriculum 2023-2024'!$F:$F,0),MATCH($A$1,'Curriculum 2023-2024'!$K:$K,0)))+15+$A22),IF(IF(_xlfn.IFNA(MATCH($A$1,'Curriculum 2023-2024'!$A:$A,0),0)&gt;0,1,IF(_xlfn.IFNA(MATCH($A$1,'Curriculum 2023-2024'!$F:$F,0),0)&gt;0,2,IF(_xlfn.IFNA(MATCH($A$1,'Curriculum 2023-2024'!$K:$K,0),0)&gt;0,3,0)))=3,INDEX('Curriculum 2023-2024'!$L:$L,_xlfn.IFNA(MATCH($A$1,'Curriculum 2023-2024'!$A:$A,0),_xlfn.IFNA(MATCH($A$1,'Curriculum 2023-2024'!$F:$F,0),MATCH($A$1,'Curriculum 2023-2024'!$K:$K,0)))+15+$A22),"")))</f>
        <v>Control System Design for Robotics</v>
      </c>
      <c r="D22">
        <v>5</v>
      </c>
    </row>
    <row r="23" spans="1:4" x14ac:dyDescent="0.25">
      <c r="A23">
        <v>10</v>
      </c>
      <c r="B23">
        <f>IF(IF(_xlfn.IFNA(MATCH($A$1,'Curriculum 2023-2024'!$A:$A,0),0)&gt;0,1,IF(_xlfn.IFNA(MATCH($A$1,'Curriculum 2023-2024'!$F:$F,0),0)&gt;0,2,IF(_xlfn.IFNA(MATCH($A$1,'Curriculum 2023-2024'!$K:$K,0),0)&gt;0,3,0)))=1,INDEX('Curriculum 2023-2024'!$A:$A,_xlfn.IFNA(MATCH($A$1,'Curriculum 2023-2024'!$A:$A,0),_xlfn.IFNA(MATCH($A$1,'Curriculum 2023-2024'!$F:$F,0),MATCH($A$1,'Curriculum 2023-2024'!$K:$K,0)))+15+$A23),IF(IF(_xlfn.IFNA(MATCH($A$1,'Curriculum 2023-2024'!$A:$A,0),0)&gt;0,1,IF(_xlfn.IFNA(MATCH($A$1,'Curriculum 2023-2024'!$F:$F,0),0)&gt;0,2,IF(_xlfn.IFNA(MATCH($A$1,'Curriculum 2023-2024'!$K:$K,0),0)&gt;0,3,0)))=2,INDEX('Curriculum 2023-2024'!$F:$F,_xlfn.IFNA(MATCH($A$1,'Curriculum 2023-2024'!$A:$A,0),_xlfn.IFNA(MATCH($A$1,'Curriculum 2023-2024'!$F:$F,0),MATCH($A$1,'Curriculum 2023-2024'!$K:$K,0)))+15+$A23),IF(IF(_xlfn.IFNA(MATCH($A$1,'Curriculum 2023-2024'!$A:$A,0),0)&gt;0,1,IF(_xlfn.IFNA(MATCH($A$1,'Curriculum 2023-2024'!$F:$F,0),0)&gt;0,2,IF(_xlfn.IFNA(MATCH($A$1,'Curriculum 2023-2024'!$K:$K,0),0)&gt;0,3,0)))=3,INDEX('Curriculum 2023-2024'!$K:$K,_xlfn.IFNA(MATCH($A$1,'Curriculum 2023-2024'!$A:$A,0),_xlfn.IFNA(MATCH($A$1,'Curriculum 2023-2024'!$F:$F,0),MATCH($A$1,'Curriculum 2023-2024'!$K:$K,0)))+15+$A23),"")))</f>
        <v>202001409</v>
      </c>
      <c r="C23"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2023-2024'!$K:$K,0)))+15+$A23),IF(IF(_xlfn.IFNA(MATCH($A$1,'Curriculum 2023-2024'!$A:$A,0),0)&gt;0,1,IF(_xlfn.IFNA(MATCH($A$1,'Curriculum 2023-2024'!$F:$F,0),0)&gt;0,2,IF(_xlfn.IFNA(MATCH($A$1,'Curriculum 2023-2024'!$K:$K,0),0)&gt;0,3,0)))=2,INDEX('Curriculum 2023-2024'!$G:$G,_xlfn.IFNA(MATCH($A$1,'Curriculum 2023-2024'!$A:$A,0),_xlfn.IFNA(MATCH($A$1,'Curriculum 2023-2024'!$F:$F,0),MATCH($A$1,'Curriculum 2023-2024'!$K:$K,0)))+15+$A23),IF(IF(_xlfn.IFNA(MATCH($A$1,'Curriculum 2023-2024'!$A:$A,0),0)&gt;0,1,IF(_xlfn.IFNA(MATCH($A$1,'Curriculum 2023-2024'!$F:$F,0),0)&gt;0,2,IF(_xlfn.IFNA(MATCH($A$1,'Curriculum 2023-2024'!$K:$K,0),0)&gt;0,3,0)))=3,INDEX('Curriculum 2023-2024'!$L:$L,_xlfn.IFNA(MATCH($A$1,'Curriculum 2023-2024'!$A:$A,0),_xlfn.IFNA(MATCH($A$1,'Curriculum 2023-2024'!$F:$F,0),MATCH($A$1,'Curriculum 2023-2024'!$K:$K,0)))+15+$A23),"")))</f>
        <v xml:space="preserve">Development of Artificial Internal Organs </v>
      </c>
      <c r="D23">
        <v>5</v>
      </c>
    </row>
    <row r="24" spans="1:4" x14ac:dyDescent="0.25">
      <c r="A24">
        <v>11</v>
      </c>
      <c r="B24">
        <f>IF(IF(_xlfn.IFNA(MATCH($A$1,'Curriculum 2023-2024'!$A:$A,0),0)&gt;0,1,IF(_xlfn.IFNA(MATCH($A$1,'Curriculum 2023-2024'!$F:$F,0),0)&gt;0,2,IF(_xlfn.IFNA(MATCH($A$1,'Curriculum 2023-2024'!$K:$K,0),0)&gt;0,3,0)))=1,INDEX('Curriculum 2023-2024'!$A:$A,_xlfn.IFNA(MATCH($A$1,'Curriculum 2023-2024'!$A:$A,0),_xlfn.IFNA(MATCH($A$1,'Curriculum 2023-2024'!$F:$F,0),MATCH($A$1,'Curriculum 2023-2024'!$K:$K,0)))+15+$A24),IF(IF(_xlfn.IFNA(MATCH($A$1,'Curriculum 2023-2024'!$A:$A,0),0)&gt;0,1,IF(_xlfn.IFNA(MATCH($A$1,'Curriculum 2023-2024'!$F:$F,0),0)&gt;0,2,IF(_xlfn.IFNA(MATCH($A$1,'Curriculum 2023-2024'!$K:$K,0),0)&gt;0,3,0)))=2,INDEX('Curriculum 2023-2024'!$F:$F,_xlfn.IFNA(MATCH($A$1,'Curriculum 2023-2024'!$A:$A,0),_xlfn.IFNA(MATCH($A$1,'Curriculum 2023-2024'!$F:$F,0),MATCH($A$1,'Curriculum 2023-2024'!$K:$K,0)))+15+$A24),IF(IF(_xlfn.IFNA(MATCH($A$1,'Curriculum 2023-2024'!$A:$A,0),0)&gt;0,1,IF(_xlfn.IFNA(MATCH($A$1,'Curriculum 2023-2024'!$F:$F,0),0)&gt;0,2,IF(_xlfn.IFNA(MATCH($A$1,'Curriculum 2023-2024'!$K:$K,0),0)&gt;0,3,0)))=3,INDEX('Curriculum 2023-2024'!$K:$K,_xlfn.IFNA(MATCH($A$1,'Curriculum 2023-2024'!$A:$A,0),_xlfn.IFNA(MATCH($A$1,'Curriculum 2023-2024'!$F:$F,0),MATCH($A$1,'Curriculum 2023-2024'!$K:$K,0)))+15+$A24),"")))</f>
        <v>191131360</v>
      </c>
      <c r="C24"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2023-2024'!$K:$K,0)))+15+$A24),IF(IF(_xlfn.IFNA(MATCH($A$1,'Curriculum 2023-2024'!$A:$A,0),0)&gt;0,1,IF(_xlfn.IFNA(MATCH($A$1,'Curriculum 2023-2024'!$F:$F,0),0)&gt;0,2,IF(_xlfn.IFNA(MATCH($A$1,'Curriculum 2023-2024'!$K:$K,0),0)&gt;0,3,0)))=2,INDEX('Curriculum 2023-2024'!$G:$G,_xlfn.IFNA(MATCH($A$1,'Curriculum 2023-2024'!$A:$A,0),_xlfn.IFNA(MATCH($A$1,'Curriculum 2023-2024'!$F:$F,0),MATCH($A$1,'Curriculum 2023-2024'!$K:$K,0)))+15+$A24),IF(IF(_xlfn.IFNA(MATCH($A$1,'Curriculum 2023-2024'!$A:$A,0),0)&gt;0,1,IF(_xlfn.IFNA(MATCH($A$1,'Curriculum 2023-2024'!$F:$F,0),0)&gt;0,2,IF(_xlfn.IFNA(MATCH($A$1,'Curriculum 2023-2024'!$K:$K,0),0)&gt;0,3,0)))=3,INDEX('Curriculum 2023-2024'!$L:$L,_xlfn.IFNA(MATCH($A$1,'Curriculum 2023-2024'!$A:$A,0),_xlfn.IFNA(MATCH($A$1,'Curriculum 2023-2024'!$F:$F,0),MATCH($A$1,'Curriculum 2023-2024'!$K:$K,0)))+15+$A24),"")))</f>
        <v>Design Principles for Precision Mechanisms 2</v>
      </c>
      <c r="D24">
        <v>5</v>
      </c>
    </row>
    <row r="25" spans="1:4" x14ac:dyDescent="0.25">
      <c r="A25">
        <v>12</v>
      </c>
      <c r="B25">
        <f>IF(IF(_xlfn.IFNA(MATCH($A$1,'Curriculum 2023-2024'!$A:$A,0),0)&gt;0,1,IF(_xlfn.IFNA(MATCH($A$1,'Curriculum 2023-2024'!$F:$F,0),0)&gt;0,2,IF(_xlfn.IFNA(MATCH($A$1,'Curriculum 2023-2024'!$K:$K,0),0)&gt;0,3,0)))=1,INDEX('Curriculum 2023-2024'!$A:$A,_xlfn.IFNA(MATCH($A$1,'Curriculum 2023-2024'!$A:$A,0),_xlfn.IFNA(MATCH($A$1,'Curriculum 2023-2024'!$F:$F,0),MATCH($A$1,'Curriculum 2023-2024'!$K:$K,0)))+15+$A25),IF(IF(_xlfn.IFNA(MATCH($A$1,'Curriculum 2023-2024'!$A:$A,0),0)&gt;0,1,IF(_xlfn.IFNA(MATCH($A$1,'Curriculum 2023-2024'!$F:$F,0),0)&gt;0,2,IF(_xlfn.IFNA(MATCH($A$1,'Curriculum 2023-2024'!$K:$K,0),0)&gt;0,3,0)))=2,INDEX('Curriculum 2023-2024'!$F:$F,_xlfn.IFNA(MATCH($A$1,'Curriculum 2023-2024'!$A:$A,0),_xlfn.IFNA(MATCH($A$1,'Curriculum 2023-2024'!$F:$F,0),MATCH($A$1,'Curriculum 2023-2024'!$K:$K,0)))+15+$A25),IF(IF(_xlfn.IFNA(MATCH($A$1,'Curriculum 2023-2024'!$A:$A,0),0)&gt;0,1,IF(_xlfn.IFNA(MATCH($A$1,'Curriculum 2023-2024'!$F:$F,0),0)&gt;0,2,IF(_xlfn.IFNA(MATCH($A$1,'Curriculum 2023-2024'!$K:$K,0),0)&gt;0,3,0)))=3,INDEX('Curriculum 2023-2024'!$K:$K,_xlfn.IFNA(MATCH($A$1,'Curriculum 2023-2024'!$A:$A,0),_xlfn.IFNA(MATCH($A$1,'Curriculum 2023-2024'!$F:$F,0),MATCH($A$1,'Curriculum 2023-2024'!$K:$K,0)))+15+$A25),"")))</f>
        <v>201700071</v>
      </c>
      <c r="C25"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2023-2024'!$K:$K,0)))+15+$A25),IF(IF(_xlfn.IFNA(MATCH($A$1,'Curriculum 2023-2024'!$A:$A,0),0)&gt;0,1,IF(_xlfn.IFNA(MATCH($A$1,'Curriculum 2023-2024'!$F:$F,0),0)&gt;0,2,IF(_xlfn.IFNA(MATCH($A$1,'Curriculum 2023-2024'!$K:$K,0),0)&gt;0,3,0)))=2,INDEX('Curriculum 2023-2024'!$G:$G,_xlfn.IFNA(MATCH($A$1,'Curriculum 2023-2024'!$A:$A,0),_xlfn.IFNA(MATCH($A$1,'Curriculum 2023-2024'!$F:$F,0),MATCH($A$1,'Curriculum 2023-2024'!$K:$K,0)))+15+$A25),IF(IF(_xlfn.IFNA(MATCH($A$1,'Curriculum 2023-2024'!$A:$A,0),0)&gt;0,1,IF(_xlfn.IFNA(MATCH($A$1,'Curriculum 2023-2024'!$F:$F,0),0)&gt;0,2,IF(_xlfn.IFNA(MATCH($A$1,'Curriculum 2023-2024'!$K:$K,0),0)&gt;0,3,0)))=3,INDEX('Curriculum 2023-2024'!$L:$L,_xlfn.IFNA(MATCH($A$1,'Curriculum 2023-2024'!$A:$A,0),_xlfn.IFNA(MATCH($A$1,'Curriculum 2023-2024'!$F:$F,0),MATCH($A$1,'Curriculum 2023-2024'!$K:$K,0)))+15+$A25),"")))</f>
        <v>Identification of Human Physiological Systems</v>
      </c>
      <c r="D25">
        <v>5</v>
      </c>
    </row>
    <row r="26" spans="1:4" x14ac:dyDescent="0.25">
      <c r="A26">
        <v>13</v>
      </c>
      <c r="B26">
        <f>IF(IF(_xlfn.IFNA(MATCH($A$1,'Curriculum 2023-2024'!$A:$A,0),0)&gt;0,1,IF(_xlfn.IFNA(MATCH($A$1,'Curriculum 2023-2024'!$F:$F,0),0)&gt;0,2,IF(_xlfn.IFNA(MATCH($A$1,'Curriculum 2023-2024'!$K:$K,0),0)&gt;0,3,0)))=1,INDEX('Curriculum 2023-2024'!$A:$A,_xlfn.IFNA(MATCH($A$1,'Curriculum 2023-2024'!$A:$A,0),_xlfn.IFNA(MATCH($A$1,'Curriculum 2023-2024'!$F:$F,0),MATCH($A$1,'Curriculum 2023-2024'!$K:$K,0)))+15+$A26),IF(IF(_xlfn.IFNA(MATCH($A$1,'Curriculum 2023-2024'!$A:$A,0),0)&gt;0,1,IF(_xlfn.IFNA(MATCH($A$1,'Curriculum 2023-2024'!$F:$F,0),0)&gt;0,2,IF(_xlfn.IFNA(MATCH($A$1,'Curriculum 2023-2024'!$K:$K,0),0)&gt;0,3,0)))=2,INDEX('Curriculum 2023-2024'!$F:$F,_xlfn.IFNA(MATCH($A$1,'Curriculum 2023-2024'!$A:$A,0),_xlfn.IFNA(MATCH($A$1,'Curriculum 2023-2024'!$F:$F,0),MATCH($A$1,'Curriculum 2023-2024'!$K:$K,0)))+15+$A26),IF(IF(_xlfn.IFNA(MATCH($A$1,'Curriculum 2023-2024'!$A:$A,0),0)&gt;0,1,IF(_xlfn.IFNA(MATCH($A$1,'Curriculum 2023-2024'!$F:$F,0),0)&gt;0,2,IF(_xlfn.IFNA(MATCH($A$1,'Curriculum 2023-2024'!$K:$K,0),0)&gt;0,3,0)))=3,INDEX('Curriculum 2023-2024'!$K:$K,_xlfn.IFNA(MATCH($A$1,'Curriculum 2023-2024'!$A:$A,0),_xlfn.IFNA(MATCH($A$1,'Curriculum 2023-2024'!$F:$F,0),MATCH($A$1,'Curriculum 2023-2024'!$K:$K,0)))+15+$A26),"")))</f>
        <v>201200167</v>
      </c>
      <c r="C26"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2023-2024'!$K:$K,0)))+15+$A26),IF(IF(_xlfn.IFNA(MATCH($A$1,'Curriculum 2023-2024'!$A:$A,0),0)&gt;0,1,IF(_xlfn.IFNA(MATCH($A$1,'Curriculum 2023-2024'!$F:$F,0),0)&gt;0,2,IF(_xlfn.IFNA(MATCH($A$1,'Curriculum 2023-2024'!$K:$K,0),0)&gt;0,3,0)))=2,INDEX('Curriculum 2023-2024'!$G:$G,_xlfn.IFNA(MATCH($A$1,'Curriculum 2023-2024'!$A:$A,0),_xlfn.IFNA(MATCH($A$1,'Curriculum 2023-2024'!$F:$F,0),MATCH($A$1,'Curriculum 2023-2024'!$K:$K,0)))+15+$A26),IF(IF(_xlfn.IFNA(MATCH($A$1,'Curriculum 2023-2024'!$A:$A,0),0)&gt;0,1,IF(_xlfn.IFNA(MATCH($A$1,'Curriculum 2023-2024'!$F:$F,0),0)&gt;0,2,IF(_xlfn.IFNA(MATCH($A$1,'Curriculum 2023-2024'!$K:$K,0),0)&gt;0,3,0)))=3,INDEX('Curriculum 2023-2024'!$L:$L,_xlfn.IFNA(MATCH($A$1,'Curriculum 2023-2024'!$A:$A,0),_xlfn.IFNA(MATCH($A$1,'Curriculum 2023-2024'!$F:$F,0),MATCH($A$1,'Curriculum 2023-2024'!$K:$K,0)))+15+$A26),"")))</f>
        <v>Imaging Techniques</v>
      </c>
      <c r="D26">
        <v>5</v>
      </c>
    </row>
    <row r="27" spans="1:4" x14ac:dyDescent="0.25">
      <c r="A27">
        <v>14</v>
      </c>
      <c r="B27">
        <f>IF(IF(_xlfn.IFNA(MATCH($A$1,'Curriculum 2023-2024'!$A:$A,0),0)&gt;0,1,IF(_xlfn.IFNA(MATCH($A$1,'Curriculum 2023-2024'!$F:$F,0),0)&gt;0,2,IF(_xlfn.IFNA(MATCH($A$1,'Curriculum 2023-2024'!$K:$K,0),0)&gt;0,3,0)))=1,INDEX('Curriculum 2023-2024'!$A:$A,_xlfn.IFNA(MATCH($A$1,'Curriculum 2023-2024'!$A:$A,0),_xlfn.IFNA(MATCH($A$1,'Curriculum 2023-2024'!$F:$F,0),MATCH($A$1,'Curriculum 2023-2024'!$K:$K,0)))+15+$A27),IF(IF(_xlfn.IFNA(MATCH($A$1,'Curriculum 2023-2024'!$A:$A,0),0)&gt;0,1,IF(_xlfn.IFNA(MATCH($A$1,'Curriculum 2023-2024'!$F:$F,0),0)&gt;0,2,IF(_xlfn.IFNA(MATCH($A$1,'Curriculum 2023-2024'!$K:$K,0),0)&gt;0,3,0)))=2,INDEX('Curriculum 2023-2024'!$F:$F,_xlfn.IFNA(MATCH($A$1,'Curriculum 2023-2024'!$A:$A,0),_xlfn.IFNA(MATCH($A$1,'Curriculum 2023-2024'!$F:$F,0),MATCH($A$1,'Curriculum 2023-2024'!$K:$K,0)))+15+$A27),IF(IF(_xlfn.IFNA(MATCH($A$1,'Curriculum 2023-2024'!$A:$A,0),0)&gt;0,1,IF(_xlfn.IFNA(MATCH($A$1,'Curriculum 2023-2024'!$F:$F,0),0)&gt;0,2,IF(_xlfn.IFNA(MATCH($A$1,'Curriculum 2023-2024'!$K:$K,0),0)&gt;0,3,0)))=3,INDEX('Curriculum 2023-2024'!$K:$K,_xlfn.IFNA(MATCH($A$1,'Curriculum 2023-2024'!$A:$A,0),_xlfn.IFNA(MATCH($A$1,'Curriculum 2023-2024'!$F:$F,0),MATCH($A$1,'Curriculum 2023-2024'!$K:$K,0)))+15+$A27),"")))</f>
        <v>202200070</v>
      </c>
      <c r="C27"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2023-2024'!$K:$K,0)))+15+$A27),IF(IF(_xlfn.IFNA(MATCH($A$1,'Curriculum 2023-2024'!$A:$A,0),0)&gt;0,1,IF(_xlfn.IFNA(MATCH($A$1,'Curriculum 2023-2024'!$F:$F,0),0)&gt;0,2,IF(_xlfn.IFNA(MATCH($A$1,'Curriculum 2023-2024'!$K:$K,0),0)&gt;0,3,0)))=2,INDEX('Curriculum 2023-2024'!$G:$G,_xlfn.IFNA(MATCH($A$1,'Curriculum 2023-2024'!$A:$A,0),_xlfn.IFNA(MATCH($A$1,'Curriculum 2023-2024'!$F:$F,0),MATCH($A$1,'Curriculum 2023-2024'!$K:$K,0)))+15+$A27),IF(IF(_xlfn.IFNA(MATCH($A$1,'Curriculum 2023-2024'!$A:$A,0),0)&gt;0,1,IF(_xlfn.IFNA(MATCH($A$1,'Curriculum 2023-2024'!$F:$F,0),0)&gt;0,2,IF(_xlfn.IFNA(MATCH($A$1,'Curriculum 2023-2024'!$K:$K,0),0)&gt;0,3,0)))=3,INDEX('Curriculum 2023-2024'!$L:$L,_xlfn.IFNA(MATCH($A$1,'Curriculum 2023-2024'!$A:$A,0),_xlfn.IFNA(MATCH($A$1,'Curriculum 2023-2024'!$F:$F,0),MATCH($A$1,'Curriculum 2023-2024'!$K:$K,0)))+15+$A27),"")))</f>
        <v>Medical Certification &amp; Human Factors</v>
      </c>
      <c r="D27">
        <v>5</v>
      </c>
    </row>
    <row r="28" spans="1:4" x14ac:dyDescent="0.25">
      <c r="A28">
        <v>15</v>
      </c>
      <c r="B28">
        <f>IF(IF(_xlfn.IFNA(MATCH($A$1,'Curriculum 2023-2024'!$A:$A,0),0)&gt;0,1,IF(_xlfn.IFNA(MATCH($A$1,'Curriculum 2023-2024'!$F:$F,0),0)&gt;0,2,IF(_xlfn.IFNA(MATCH($A$1,'Curriculum 2023-2024'!$K:$K,0),0)&gt;0,3,0)))=1,INDEX('Curriculum 2023-2024'!$A:$A,_xlfn.IFNA(MATCH($A$1,'Curriculum 2023-2024'!$A:$A,0),_xlfn.IFNA(MATCH($A$1,'Curriculum 2023-2024'!$F:$F,0),MATCH($A$1,'Curriculum 2023-2024'!$K:$K,0)))+15+$A28),IF(IF(_xlfn.IFNA(MATCH($A$1,'Curriculum 2023-2024'!$A:$A,0),0)&gt;0,1,IF(_xlfn.IFNA(MATCH($A$1,'Curriculum 2023-2024'!$F:$F,0),0)&gt;0,2,IF(_xlfn.IFNA(MATCH($A$1,'Curriculum 2023-2024'!$K:$K,0),0)&gt;0,3,0)))=2,INDEX('Curriculum 2023-2024'!$F:$F,_xlfn.IFNA(MATCH($A$1,'Curriculum 2023-2024'!$A:$A,0),_xlfn.IFNA(MATCH($A$1,'Curriculum 2023-2024'!$F:$F,0),MATCH($A$1,'Curriculum 2023-2024'!$K:$K,0)))+15+$A28),IF(IF(_xlfn.IFNA(MATCH($A$1,'Curriculum 2023-2024'!$A:$A,0),0)&gt;0,1,IF(_xlfn.IFNA(MATCH($A$1,'Curriculum 2023-2024'!$F:$F,0),0)&gt;0,2,IF(_xlfn.IFNA(MATCH($A$1,'Curriculum 2023-2024'!$K:$K,0),0)&gt;0,3,0)))=3,INDEX('Curriculum 2023-2024'!$K:$K,_xlfn.IFNA(MATCH($A$1,'Curriculum 2023-2024'!$A:$A,0),_xlfn.IFNA(MATCH($A$1,'Curriculum 2023-2024'!$F:$F,0),MATCH($A$1,'Curriculum 2023-2024'!$K:$K,0)))+15+$A28),"")))</f>
        <v>202200100</v>
      </c>
      <c r="C28"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2023-2024'!$K:$K,0)))+15+$A28),IF(IF(_xlfn.IFNA(MATCH($A$1,'Curriculum 2023-2024'!$A:$A,0),0)&gt;0,1,IF(_xlfn.IFNA(MATCH($A$1,'Curriculum 2023-2024'!$F:$F,0),0)&gt;0,2,IF(_xlfn.IFNA(MATCH($A$1,'Curriculum 2023-2024'!$K:$K,0),0)&gt;0,3,0)))=2,INDEX('Curriculum 2023-2024'!$G:$G,_xlfn.IFNA(MATCH($A$1,'Curriculum 2023-2024'!$A:$A,0),_xlfn.IFNA(MATCH($A$1,'Curriculum 2023-2024'!$F:$F,0),MATCH($A$1,'Curriculum 2023-2024'!$K:$K,0)))+15+$A28),IF(IF(_xlfn.IFNA(MATCH($A$1,'Curriculum 2023-2024'!$A:$A,0),0)&gt;0,1,IF(_xlfn.IFNA(MATCH($A$1,'Curriculum 2023-2024'!$F:$F,0),0)&gt;0,2,IF(_xlfn.IFNA(MATCH($A$1,'Curriculum 2023-2024'!$K:$K,0),0)&gt;0,3,0)))=3,INDEX('Curriculum 2023-2024'!$L:$L,_xlfn.IFNA(MATCH($A$1,'Curriculum 2023-2024'!$A:$A,0),_xlfn.IFNA(MATCH($A$1,'Curriculum 2023-2024'!$F:$F,0),MATCH($A$1,'Curriculum 2023-2024'!$K:$K,0)))+15+$A28),"")))</f>
        <v>Systems Engineering</v>
      </c>
      <c r="D28">
        <v>5</v>
      </c>
    </row>
    <row r="29" spans="1:4" x14ac:dyDescent="0.25">
      <c r="A29">
        <v>16</v>
      </c>
      <c r="B29">
        <f>IF(IF(_xlfn.IFNA(MATCH($A$1,'Curriculum 2023-2024'!$A:$A,0),0)&gt;0,1,IF(_xlfn.IFNA(MATCH($A$1,'Curriculum 2023-2024'!$F:$F,0),0)&gt;0,2,IF(_xlfn.IFNA(MATCH($A$1,'Curriculum 2023-2024'!$K:$K,0),0)&gt;0,3,0)))=1,INDEX('Curriculum 2023-2024'!$A:$A,_xlfn.IFNA(MATCH($A$1,'Curriculum 2023-2024'!$A:$A,0),_xlfn.IFNA(MATCH($A$1,'Curriculum 2023-2024'!$F:$F,0),MATCH($A$1,'Curriculum 2023-2024'!$K:$K,0)))+15+$A29),IF(IF(_xlfn.IFNA(MATCH($A$1,'Curriculum 2023-2024'!$A:$A,0),0)&gt;0,1,IF(_xlfn.IFNA(MATCH($A$1,'Curriculum 2023-2024'!$F:$F,0),0)&gt;0,2,IF(_xlfn.IFNA(MATCH($A$1,'Curriculum 2023-2024'!$K:$K,0),0)&gt;0,3,0)))=2,INDEX('Curriculum 2023-2024'!$F:$F,_xlfn.IFNA(MATCH($A$1,'Curriculum 2023-2024'!$A:$A,0),_xlfn.IFNA(MATCH($A$1,'Curriculum 2023-2024'!$F:$F,0),MATCH($A$1,'Curriculum 2023-2024'!$K:$K,0)))+15+$A29),IF(IF(_xlfn.IFNA(MATCH($A$1,'Curriculum 2023-2024'!$A:$A,0),0)&gt;0,1,IF(_xlfn.IFNA(MATCH($A$1,'Curriculum 2023-2024'!$F:$F,0),0)&gt;0,2,IF(_xlfn.IFNA(MATCH($A$1,'Curriculum 2023-2024'!$K:$K,0),0)&gt;0,3,0)))=3,INDEX('Curriculum 2023-2024'!$K:$K,_xlfn.IFNA(MATCH($A$1,'Curriculum 2023-2024'!$A:$A,0),_xlfn.IFNA(MATCH($A$1,'Curriculum 2023-2024'!$F:$F,0),MATCH($A$1,'Curriculum 2023-2024'!$K:$K,0)))+15+$A29),"")))</f>
        <v>201600327</v>
      </c>
      <c r="C29"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2023-2024'!$K:$K,0)))+15+$A29),IF(IF(_xlfn.IFNA(MATCH($A$1,'Curriculum 2023-2024'!$A:$A,0),0)&gt;0,1,IF(_xlfn.IFNA(MATCH($A$1,'Curriculum 2023-2024'!$F:$F,0),0)&gt;0,2,IF(_xlfn.IFNA(MATCH($A$1,'Curriculum 2023-2024'!$K:$K,0),0)&gt;0,3,0)))=2,INDEX('Curriculum 2023-2024'!$G:$G,_xlfn.IFNA(MATCH($A$1,'Curriculum 2023-2024'!$A:$A,0),_xlfn.IFNA(MATCH($A$1,'Curriculum 2023-2024'!$F:$F,0),MATCH($A$1,'Curriculum 2023-2024'!$K:$K,0)))+15+$A29),IF(IF(_xlfn.IFNA(MATCH($A$1,'Curriculum 2023-2024'!$A:$A,0),0)&gt;0,1,IF(_xlfn.IFNA(MATCH($A$1,'Curriculum 2023-2024'!$F:$F,0),0)&gt;0,2,IF(_xlfn.IFNA(MATCH($A$1,'Curriculum 2023-2024'!$K:$K,0),0)&gt;0,3,0)))=3,INDEX('Curriculum 2023-2024'!$L:$L,_xlfn.IFNA(MATCH($A$1,'Curriculum 2023-2024'!$A:$A,0),_xlfn.IFNA(MATCH($A$1,'Curriculum 2023-2024'!$F:$F,0),MATCH($A$1,'Curriculum 2023-2024'!$K:$K,0)))+15+$A29),"")))</f>
        <v>Tissue Engineering</v>
      </c>
      <c r="D29">
        <v>5</v>
      </c>
    </row>
    <row r="30" spans="1:4" x14ac:dyDescent="0.25">
      <c r="A30">
        <v>17</v>
      </c>
      <c r="B30">
        <f>IF(IF(_xlfn.IFNA(MATCH($A$1,'Curriculum 2023-2024'!$A:$A,0),0)&gt;0,1,IF(_xlfn.IFNA(MATCH($A$1,'Curriculum 2023-2024'!$F:$F,0),0)&gt;0,2,IF(_xlfn.IFNA(MATCH($A$1,'Curriculum 2023-2024'!$K:$K,0),0)&gt;0,3,0)))=1,INDEX('Curriculum 2023-2024'!$A:$A,_xlfn.IFNA(MATCH($A$1,'Curriculum 2023-2024'!$A:$A,0),_xlfn.IFNA(MATCH($A$1,'Curriculum 2023-2024'!$F:$F,0),MATCH($A$1,'Curriculum 2023-2024'!$K:$K,0)))+15+$A30),IF(IF(_xlfn.IFNA(MATCH($A$1,'Curriculum 2023-2024'!$A:$A,0),0)&gt;0,1,IF(_xlfn.IFNA(MATCH($A$1,'Curriculum 2023-2024'!$F:$F,0),0)&gt;0,2,IF(_xlfn.IFNA(MATCH($A$1,'Curriculum 2023-2024'!$K:$K,0),0)&gt;0,3,0)))=2,INDEX('Curriculum 2023-2024'!$F:$F,_xlfn.IFNA(MATCH($A$1,'Curriculum 2023-2024'!$A:$A,0),_xlfn.IFNA(MATCH($A$1,'Curriculum 2023-2024'!$F:$F,0),MATCH($A$1,'Curriculum 2023-2024'!$K:$K,0)))+15+$A30),IF(IF(_xlfn.IFNA(MATCH($A$1,'Curriculum 2023-2024'!$A:$A,0),0)&gt;0,1,IF(_xlfn.IFNA(MATCH($A$1,'Curriculum 2023-2024'!$F:$F,0),0)&gt;0,2,IF(_xlfn.IFNA(MATCH($A$1,'Curriculum 2023-2024'!$K:$K,0),0)&gt;0,3,0)))=3,INDEX('Curriculum 2023-2024'!$K:$K,_xlfn.IFNA(MATCH($A$1,'Curriculum 2023-2024'!$A:$A,0),_xlfn.IFNA(MATCH($A$1,'Curriculum 2023-2024'!$F:$F,0),MATCH($A$1,'Curriculum 2023-2024'!$K:$K,0)))+15+$A30),"")))</f>
        <v>191155730</v>
      </c>
      <c r="C30" t="str">
        <f>IF(IF(_xlfn.IFNA(MATCH($A$1,'Curriculum 2023-2024'!$A:$A,0),0)&gt;0,1,IF(_xlfn.IFNA(MATCH($A$1,'Curriculum 2023-2024'!$F:$F,0),0)&gt;0,2,IF(_xlfn.IFNA(MATCH($A$1,'Curriculum 2023-2024'!$K:$K,0),0)&gt;0,3,0)))=1,INDEX('Curriculum 2023-2024'!$B:$B,_xlfn.IFNA(MATCH($A$1,'Curriculum 2023-2024'!$A:$A,0),_xlfn.IFNA(MATCH($A$1,'Curriculum 2023-2024'!$F:$F,0),MATCH($A$1,'Curriculum 2023-2024'!$K:$K,0)))+15+$A30),IF(IF(_xlfn.IFNA(MATCH($A$1,'Curriculum 2023-2024'!$A:$A,0),0)&gt;0,1,IF(_xlfn.IFNA(MATCH($A$1,'Curriculum 2023-2024'!$F:$F,0),0)&gt;0,2,IF(_xlfn.IFNA(MATCH($A$1,'Curriculum 2023-2024'!$K:$K,0),0)&gt;0,3,0)))=2,INDEX('Curriculum 2023-2024'!$G:$G,_xlfn.IFNA(MATCH($A$1,'Curriculum 2023-2024'!$A:$A,0),_xlfn.IFNA(MATCH($A$1,'Curriculum 2023-2024'!$F:$F,0),MATCH($A$1,'Curriculum 2023-2024'!$K:$K,0)))+15+$A30),IF(IF(_xlfn.IFNA(MATCH($A$1,'Curriculum 2023-2024'!$A:$A,0),0)&gt;0,1,IF(_xlfn.IFNA(MATCH($A$1,'Curriculum 2023-2024'!$F:$F,0),0)&gt;0,2,IF(_xlfn.IFNA(MATCH($A$1,'Curriculum 2023-2024'!$K:$K,0),0)&gt;0,3,0)))=3,INDEX('Curriculum 2023-2024'!$L:$L,_xlfn.IFNA(MATCH($A$1,'Curriculum 2023-2024'!$A:$A,0),_xlfn.IFNA(MATCH($A$1,'Curriculum 2023-2024'!$F:$F,0),MATCH($A$1,'Curriculum 2023-2024'!$K:$K,0)))+15+$A30),"")))</f>
        <v xml:space="preserve">Tribology </v>
      </c>
      <c r="D30">
        <v>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1"/>
  <sheetViews>
    <sheetView workbookViewId="0">
      <selection activeCell="A2" sqref="A2"/>
    </sheetView>
  </sheetViews>
  <sheetFormatPr defaultRowHeight="15" x14ac:dyDescent="0.25"/>
  <cols>
    <col min="1" max="1" width="16.42578125" bestFit="1" customWidth="1"/>
    <col min="2" max="2" width="12.140625" bestFit="1" customWidth="1"/>
    <col min="3" max="3" width="42.42578125" bestFit="1" customWidth="1"/>
  </cols>
  <sheetData>
    <row r="1" spans="1:4" x14ac:dyDescent="0.25">
      <c r="A1" t="s">
        <v>194</v>
      </c>
      <c r="B1" t="s">
        <v>49</v>
      </c>
      <c r="C1" t="s">
        <v>50</v>
      </c>
      <c r="D1" t="s">
        <v>1</v>
      </c>
    </row>
    <row r="2" spans="1:4" x14ac:dyDescent="0.25">
      <c r="A2">
        <v>1</v>
      </c>
      <c r="B2">
        <f>IF(IF(_xlfn.IFNA(MATCH($A$1,'Curriculum 2023-2024'!$A:$A,0),0)&gt;0,1,IF(_xlfn.IFNA(MATCH($A$1,'Curriculum 2023-2024'!$F:$F,0),0)&gt;0,2,IF(_xlfn.IFNA(MATCH($A$1,'Curriculum 2023-2024'!$K:$K,0),0)&gt;0,3,0)))=1,INDEX('Curriculum 2023-2024'!$A:$A,_xlfn.IFNA(MATCH($A$1,'Curriculum 2023-2024'!$A:$A,0),_xlfn.IFNA(MATCH($A$1,'Curriculum 2023-2024'!$F:$F,0),MATCH($A$1,'Curriculum 2023-2024'!$K:$K,0)))+2+$A2),IF(IF(_xlfn.IFNA(MATCH($A$1,'Curriculum 2023-2024'!$A:$A,0),0)&gt;0,1,IF(_xlfn.IFNA(MATCH($A$1,'Curriculum 2023-2024'!$F:$F,0),0)&gt;0,2,IF(_xlfn.IFNA(MATCH($A$1,'Curriculum 2023-2024'!$K:$K,0),0)&gt;0,3,0)))=2,INDEX('Curriculum 2023-2024'!$F:$F,_xlfn.IFNA(MATCH($A$1,'Curriculum 2023-2024'!$A:$A,0),_xlfn.IFNA(MATCH($A$1,'Curriculum 2023-2024'!$F:$F,0),MATCH($A$1,'Curriculum 2023-2024'!$K:$K,0)))+2+$A2),IF(IF(_xlfn.IFNA(MATCH($A$1,'Curriculum 2023-2024'!$A:$A,0),0)&gt;0,1,IF(_xlfn.IFNA(MATCH($A$1,'Curriculum 2023-2024'!$F:$F,0),0)&gt;0,2,IF(_xlfn.IFNA(MATCH($A$1,'Curriculum 2023-2024'!$K:$K,0),0)&gt;0,3,0)))=3,INDEX('Curriculum 2023-2024'!$K:$K,_xlfn.IFNA(MATCH($A$1,'Curriculum 2023-2024'!$A:$A,0),_xlfn.IFNA(MATCH($A$1,'Curriculum 2023-2024'!$F:$F,0),MATCH($A$1,'Curriculum 2023-2024'!$K:$K,0)))+2+$A2),"")))</f>
        <v>191158500</v>
      </c>
      <c r="C2" t="str">
        <f>IF(IF(_xlfn.IFNA(MATCH($A$1,'Curriculum 2023-2024'!$A:$A,0),0)&gt;0,1,IF(_xlfn.IFNA(MATCH($A$1,'Curriculum 2023-2024'!$F:$F,0),0)&gt;0,2,IF(_xlfn.IFNA(MATCH($A$1,'Curriculum 2023-2024'!$K:$K,0),0)&gt;0,3,0)))=1,INDEX('Curriculum 2023-2024'!$B:$B,_xlfn.IFNA(MATCH($A$1,'Curriculum 2023-2024'!$A:$A,0),_xlfn.IFNA(MATCH($A$1,'Curriculum 2023-2024'!$F:$F,0),MATCH($A$1,'Curriculum 2023-2024'!$K:$K,0)))+2+$A2),IF(IF(_xlfn.IFNA(MATCH($A$1,'Curriculum 2023-2024'!$A:$A,0),0)&gt;0,1,IF(_xlfn.IFNA(MATCH($A$1,'Curriculum 2023-2024'!$F:$F,0),0)&gt;0,2,IF(_xlfn.IFNA(MATCH($A$1,'Curriculum 2023-2024'!$K:$K,0),0)&gt;0,3,0)))=2,INDEX('Curriculum 2023-2024'!$G:$G,_xlfn.IFNA(MATCH($A$1,'Curriculum 2023-2024'!$A:$A,0),_xlfn.IFNA(MATCH($A$1,'Curriculum 2023-2024'!$F:$F,0),MATCH($A$1,'Curriculum 2023-2024'!$K:$K,0)))+2+$A2),IF(IF(_xlfn.IFNA(MATCH($A$1,'Curriculum 2023-2024'!$A:$A,0),0)&gt;0,1,IF(_xlfn.IFNA(MATCH($A$1,'Curriculum 2023-2024'!$F:$F,0),0)&gt;0,2,IF(_xlfn.IFNA(MATCH($A$1,'Curriculum 2023-2024'!$K:$K,0),0)&gt;0,3,0)))=3,INDEX('Curriculum 2023-2024'!$L:$L,_xlfn.IFNA(MATCH($A$1,'Curriculum 2023-2024'!$A:$A,0),_xlfn.IFNA(MATCH($A$1,'Curriculum 2023-2024'!$F:$F,0),MATCH($A$1,'Curriculum 2023-2024'!$K:$K,0)))+2+$A2),"")))</f>
        <v>Advanced Programming in Engineering</v>
      </c>
      <c r="D2">
        <v>5</v>
      </c>
    </row>
    <row r="3" spans="1:4" x14ac:dyDescent="0.25">
      <c r="A3">
        <v>2</v>
      </c>
      <c r="B3">
        <f>IF(IF(_xlfn.IFNA(MATCH($A$1,'Curriculum 2023-2024'!$A:$A,0),0)&gt;0,1,IF(_xlfn.IFNA(MATCH($A$1,'Curriculum 2023-2024'!$F:$F,0),0)&gt;0,2,IF(_xlfn.IFNA(MATCH($A$1,'Curriculum 2023-2024'!$K:$K,0),0)&gt;0,3,0)))=1,INDEX('Curriculum 2023-2024'!$A:$A,_xlfn.IFNA(MATCH($A$1,'Curriculum 2023-2024'!$A:$A,0),_xlfn.IFNA(MATCH($A$1,'Curriculum 2023-2024'!$F:$F,0),MATCH($A$1,'Curriculum 2023-2024'!$K:$K,0)))+2+$A3),IF(IF(_xlfn.IFNA(MATCH($A$1,'Curriculum 2023-2024'!$A:$A,0),0)&gt;0,1,IF(_xlfn.IFNA(MATCH($A$1,'Curriculum 2023-2024'!$F:$F,0),0)&gt;0,2,IF(_xlfn.IFNA(MATCH($A$1,'Curriculum 2023-2024'!$K:$K,0),0)&gt;0,3,0)))=2,INDEX('Curriculum 2023-2024'!$F:$F,_xlfn.IFNA(MATCH($A$1,'Curriculum 2023-2024'!$A:$A,0),_xlfn.IFNA(MATCH($A$1,'Curriculum 2023-2024'!$F:$F,0),MATCH($A$1,'Curriculum 2023-2024'!$K:$K,0)))+2+$A3),IF(IF(_xlfn.IFNA(MATCH($A$1,'Curriculum 2023-2024'!$A:$A,0),0)&gt;0,1,IF(_xlfn.IFNA(MATCH($A$1,'Curriculum 2023-2024'!$F:$F,0),0)&gt;0,2,IF(_xlfn.IFNA(MATCH($A$1,'Curriculum 2023-2024'!$K:$K,0),0)&gt;0,3,0)))=3,INDEX('Curriculum 2023-2024'!$K:$K,_xlfn.IFNA(MATCH($A$1,'Curriculum 2023-2024'!$A:$A,0),_xlfn.IFNA(MATCH($A$1,'Curriculum 2023-2024'!$F:$F,0),MATCH($A$1,'Curriculum 2023-2024'!$K:$K,0)))+2+$A3),"")))</f>
        <v>201800102</v>
      </c>
      <c r="C3" t="str">
        <f>IF(IF(_xlfn.IFNA(MATCH($A$1,'Curriculum 2023-2024'!$A:$A,0),0)&gt;0,1,IF(_xlfn.IFNA(MATCH($A$1,'Curriculum 2023-2024'!$F:$F,0),0)&gt;0,2,IF(_xlfn.IFNA(MATCH($A$1,'Curriculum 2023-2024'!$K:$K,0),0)&gt;0,3,0)))=1,INDEX('Curriculum 2023-2024'!$B:$B,_xlfn.IFNA(MATCH($A$1,'Curriculum 2023-2024'!$A:$A,0),_xlfn.IFNA(MATCH($A$1,'Curriculum 2023-2024'!$F:$F,0),MATCH($A$1,'Curriculum 2023-2024'!$K:$K,0)))+2+$A3),IF(IF(_xlfn.IFNA(MATCH($A$1,'Curriculum 2023-2024'!$A:$A,0),0)&gt;0,1,IF(_xlfn.IFNA(MATCH($A$1,'Curriculum 2023-2024'!$F:$F,0),0)&gt;0,2,IF(_xlfn.IFNA(MATCH($A$1,'Curriculum 2023-2024'!$K:$K,0),0)&gt;0,3,0)))=2,INDEX('Curriculum 2023-2024'!$G:$G,_xlfn.IFNA(MATCH($A$1,'Curriculum 2023-2024'!$A:$A,0),_xlfn.IFNA(MATCH($A$1,'Curriculum 2023-2024'!$F:$F,0),MATCH($A$1,'Curriculum 2023-2024'!$K:$K,0)))+2+$A3),IF(IF(_xlfn.IFNA(MATCH($A$1,'Curriculum 2023-2024'!$A:$A,0),0)&gt;0,1,IF(_xlfn.IFNA(MATCH($A$1,'Curriculum 2023-2024'!$F:$F,0),0)&gt;0,2,IF(_xlfn.IFNA(MATCH($A$1,'Curriculum 2023-2024'!$K:$K,0),0)&gt;0,3,0)))=3,INDEX('Curriculum 2023-2024'!$L:$L,_xlfn.IFNA(MATCH($A$1,'Curriculum 2023-2024'!$A:$A,0),_xlfn.IFNA(MATCH($A$1,'Curriculum 2023-2024'!$F:$F,0),MATCH($A$1,'Curriculum 2023-2024'!$K:$K,0)))+2+$A3),"")))</f>
        <v>Basics for Process Simulation</v>
      </c>
      <c r="D3">
        <v>5</v>
      </c>
    </row>
    <row r="4" spans="1:4" x14ac:dyDescent="0.25">
      <c r="A4">
        <v>3</v>
      </c>
      <c r="B4">
        <f>IF(IF(_xlfn.IFNA(MATCH($A$1,'Curriculum 2023-2024'!$A:$A,0),0)&gt;0,1,IF(_xlfn.IFNA(MATCH($A$1,'Curriculum 2023-2024'!$F:$F,0),0)&gt;0,2,IF(_xlfn.IFNA(MATCH($A$1,'Curriculum 2023-2024'!$K:$K,0),0)&gt;0,3,0)))=1,INDEX('Curriculum 2023-2024'!$A:$A,_xlfn.IFNA(MATCH($A$1,'Curriculum 2023-2024'!$A:$A,0),_xlfn.IFNA(MATCH($A$1,'Curriculum 2023-2024'!$F:$F,0),MATCH($A$1,'Curriculum 2023-2024'!$K:$K,0)))+2+$A4),IF(IF(_xlfn.IFNA(MATCH($A$1,'Curriculum 2023-2024'!$A:$A,0),0)&gt;0,1,IF(_xlfn.IFNA(MATCH($A$1,'Curriculum 2023-2024'!$F:$F,0),0)&gt;0,2,IF(_xlfn.IFNA(MATCH($A$1,'Curriculum 2023-2024'!$K:$K,0),0)&gt;0,3,0)))=2,INDEX('Curriculum 2023-2024'!$F:$F,_xlfn.IFNA(MATCH($A$1,'Curriculum 2023-2024'!$A:$A,0),_xlfn.IFNA(MATCH($A$1,'Curriculum 2023-2024'!$F:$F,0),MATCH($A$1,'Curriculum 2023-2024'!$K:$K,0)))+2+$A4),IF(IF(_xlfn.IFNA(MATCH($A$1,'Curriculum 2023-2024'!$A:$A,0),0)&gt;0,1,IF(_xlfn.IFNA(MATCH($A$1,'Curriculum 2023-2024'!$F:$F,0),0)&gt;0,2,IF(_xlfn.IFNA(MATCH($A$1,'Curriculum 2023-2024'!$K:$K,0),0)&gt;0,3,0)))=3,INDEX('Curriculum 2023-2024'!$K:$K,_xlfn.IFNA(MATCH($A$1,'Curriculum 2023-2024'!$A:$A,0),_xlfn.IFNA(MATCH($A$1,'Curriculum 2023-2024'!$F:$F,0),MATCH($A$1,'Curriculum 2023-2024'!$K:$K,0)))+2+$A4),"")))</f>
        <v>202001436</v>
      </c>
      <c r="C4" t="str">
        <f>IF(IF(_xlfn.IFNA(MATCH($A$1,'Curriculum 2023-2024'!$A:$A,0),0)&gt;0,1,IF(_xlfn.IFNA(MATCH($A$1,'Curriculum 2023-2024'!$F:$F,0),0)&gt;0,2,IF(_xlfn.IFNA(MATCH($A$1,'Curriculum 2023-2024'!$K:$K,0),0)&gt;0,3,0)))=1,INDEX('Curriculum 2023-2024'!$B:$B,_xlfn.IFNA(MATCH($A$1,'Curriculum 2023-2024'!$A:$A,0),_xlfn.IFNA(MATCH($A$1,'Curriculum 2023-2024'!$F:$F,0),MATCH($A$1,'Curriculum 2023-2024'!$K:$K,0)))+2+$A4),IF(IF(_xlfn.IFNA(MATCH($A$1,'Curriculum 2023-2024'!$A:$A,0),0)&gt;0,1,IF(_xlfn.IFNA(MATCH($A$1,'Curriculum 2023-2024'!$F:$F,0),0)&gt;0,2,IF(_xlfn.IFNA(MATCH($A$1,'Curriculum 2023-2024'!$K:$K,0),0)&gt;0,3,0)))=2,INDEX('Curriculum 2023-2024'!$G:$G,_xlfn.IFNA(MATCH($A$1,'Curriculum 2023-2024'!$A:$A,0),_xlfn.IFNA(MATCH($A$1,'Curriculum 2023-2024'!$F:$F,0),MATCH($A$1,'Curriculum 2023-2024'!$K:$K,0)))+2+$A4),IF(IF(_xlfn.IFNA(MATCH($A$1,'Curriculum 2023-2024'!$A:$A,0),0)&gt;0,1,IF(_xlfn.IFNA(MATCH($A$1,'Curriculum 2023-2024'!$F:$F,0),0)&gt;0,2,IF(_xlfn.IFNA(MATCH($A$1,'Curriculum 2023-2024'!$K:$K,0),0)&gt;0,3,0)))=3,INDEX('Curriculum 2023-2024'!$L:$L,_xlfn.IFNA(MATCH($A$1,'Curriculum 2023-2024'!$A:$A,0),_xlfn.IFNA(MATCH($A$1,'Curriculum 2023-2024'!$F:$F,0),MATCH($A$1,'Curriculum 2023-2024'!$K:$K,0)))+2+$A4),"")))</f>
        <v>Biofluid Dynamics</v>
      </c>
      <c r="D4">
        <v>5</v>
      </c>
    </row>
    <row r="5" spans="1:4" x14ac:dyDescent="0.25">
      <c r="A5">
        <v>4</v>
      </c>
      <c r="B5">
        <f>IF(IF(_xlfn.IFNA(MATCH($A$1,'Curriculum 2023-2024'!$A:$A,0),0)&gt;0,1,IF(_xlfn.IFNA(MATCH($A$1,'Curriculum 2023-2024'!$F:$F,0),0)&gt;0,2,IF(_xlfn.IFNA(MATCH($A$1,'Curriculum 2023-2024'!$K:$K,0),0)&gt;0,3,0)))=1,INDEX('Curriculum 2023-2024'!$A:$A,_xlfn.IFNA(MATCH($A$1,'Curriculum 2023-2024'!$A:$A,0),_xlfn.IFNA(MATCH($A$1,'Curriculum 2023-2024'!$F:$F,0),MATCH($A$1,'Curriculum 2023-2024'!$K:$K,0)))+2+$A5),IF(IF(_xlfn.IFNA(MATCH($A$1,'Curriculum 2023-2024'!$A:$A,0),0)&gt;0,1,IF(_xlfn.IFNA(MATCH($A$1,'Curriculum 2023-2024'!$F:$F,0),0)&gt;0,2,IF(_xlfn.IFNA(MATCH($A$1,'Curriculum 2023-2024'!$K:$K,0),0)&gt;0,3,0)))=2,INDEX('Curriculum 2023-2024'!$F:$F,_xlfn.IFNA(MATCH($A$1,'Curriculum 2023-2024'!$A:$A,0),_xlfn.IFNA(MATCH($A$1,'Curriculum 2023-2024'!$F:$F,0),MATCH($A$1,'Curriculum 2023-2024'!$K:$K,0)))+2+$A5),IF(IF(_xlfn.IFNA(MATCH($A$1,'Curriculum 2023-2024'!$A:$A,0),0)&gt;0,1,IF(_xlfn.IFNA(MATCH($A$1,'Curriculum 2023-2024'!$F:$F,0),0)&gt;0,2,IF(_xlfn.IFNA(MATCH($A$1,'Curriculum 2023-2024'!$K:$K,0),0)&gt;0,3,0)))=3,INDEX('Curriculum 2023-2024'!$K:$K,_xlfn.IFNA(MATCH($A$1,'Curriculum 2023-2024'!$A:$A,0),_xlfn.IFNA(MATCH($A$1,'Curriculum 2023-2024'!$F:$F,0),MATCH($A$1,'Curriculum 2023-2024'!$K:$K,0)))+2+$A5),"")))</f>
        <v>191124310</v>
      </c>
      <c r="C5" t="str">
        <f>IF(IF(_xlfn.IFNA(MATCH($A$1,'Curriculum 2023-2024'!$A:$A,0),0)&gt;0,1,IF(_xlfn.IFNA(MATCH($A$1,'Curriculum 2023-2024'!$F:$F,0),0)&gt;0,2,IF(_xlfn.IFNA(MATCH($A$1,'Curriculum 2023-2024'!$K:$K,0),0)&gt;0,3,0)))=1,INDEX('Curriculum 2023-2024'!$B:$B,_xlfn.IFNA(MATCH($A$1,'Curriculum 2023-2024'!$A:$A,0),_xlfn.IFNA(MATCH($A$1,'Curriculum 2023-2024'!$F:$F,0),MATCH($A$1,'Curriculum 2023-2024'!$K:$K,0)))+2+$A5),IF(IF(_xlfn.IFNA(MATCH($A$1,'Curriculum 2023-2024'!$A:$A,0),0)&gt;0,1,IF(_xlfn.IFNA(MATCH($A$1,'Curriculum 2023-2024'!$F:$F,0),0)&gt;0,2,IF(_xlfn.IFNA(MATCH($A$1,'Curriculum 2023-2024'!$K:$K,0),0)&gt;0,3,0)))=2,INDEX('Curriculum 2023-2024'!$G:$G,_xlfn.IFNA(MATCH($A$1,'Curriculum 2023-2024'!$A:$A,0),_xlfn.IFNA(MATCH($A$1,'Curriculum 2023-2024'!$F:$F,0),MATCH($A$1,'Curriculum 2023-2024'!$K:$K,0)))+2+$A5),IF(IF(_xlfn.IFNA(MATCH($A$1,'Curriculum 2023-2024'!$A:$A,0),0)&gt;0,1,IF(_xlfn.IFNA(MATCH($A$1,'Curriculum 2023-2024'!$F:$F,0),0)&gt;0,2,IF(_xlfn.IFNA(MATCH($A$1,'Curriculum 2023-2024'!$K:$K,0),0)&gt;0,3,0)))=3,INDEX('Curriculum 2023-2024'!$L:$L,_xlfn.IFNA(MATCH($A$1,'Curriculum 2023-2024'!$A:$A,0),_xlfn.IFNA(MATCH($A$1,'Curriculum 2023-2024'!$F:$F,0),MATCH($A$1,'Curriculum 2023-2024'!$K:$K,0)))+2+$A5),"")))</f>
        <v>CAD/CAM - research</v>
      </c>
      <c r="D5">
        <v>5</v>
      </c>
    </row>
    <row r="6" spans="1:4" x14ac:dyDescent="0.25">
      <c r="A6">
        <v>5</v>
      </c>
      <c r="B6">
        <f>IF(IF(_xlfn.IFNA(MATCH($A$1,'Curriculum 2023-2024'!$A:$A,0),0)&gt;0,1,IF(_xlfn.IFNA(MATCH($A$1,'Curriculum 2023-2024'!$F:$F,0),0)&gt;0,2,IF(_xlfn.IFNA(MATCH($A$1,'Curriculum 2023-2024'!$K:$K,0),0)&gt;0,3,0)))=1,INDEX('Curriculum 2023-2024'!$A:$A,_xlfn.IFNA(MATCH($A$1,'Curriculum 2023-2024'!$A:$A,0),_xlfn.IFNA(MATCH($A$1,'Curriculum 2023-2024'!$F:$F,0),MATCH($A$1,'Curriculum 2023-2024'!$K:$K,0)))+2+$A6),IF(IF(_xlfn.IFNA(MATCH($A$1,'Curriculum 2023-2024'!$A:$A,0),0)&gt;0,1,IF(_xlfn.IFNA(MATCH($A$1,'Curriculum 2023-2024'!$F:$F,0),0)&gt;0,2,IF(_xlfn.IFNA(MATCH($A$1,'Curriculum 2023-2024'!$K:$K,0),0)&gt;0,3,0)))=2,INDEX('Curriculum 2023-2024'!$F:$F,_xlfn.IFNA(MATCH($A$1,'Curriculum 2023-2024'!$A:$A,0),_xlfn.IFNA(MATCH($A$1,'Curriculum 2023-2024'!$F:$F,0),MATCH($A$1,'Curriculum 2023-2024'!$K:$K,0)))+2+$A6),IF(IF(_xlfn.IFNA(MATCH($A$1,'Curriculum 2023-2024'!$A:$A,0),0)&gt;0,1,IF(_xlfn.IFNA(MATCH($A$1,'Curriculum 2023-2024'!$F:$F,0),0)&gt;0,2,IF(_xlfn.IFNA(MATCH($A$1,'Curriculum 2023-2024'!$K:$K,0),0)&gt;0,3,0)))=3,INDEX('Curriculum 2023-2024'!$K:$K,_xlfn.IFNA(MATCH($A$1,'Curriculum 2023-2024'!$A:$A,0),_xlfn.IFNA(MATCH($A$1,'Curriculum 2023-2024'!$F:$F,0),MATCH($A$1,'Curriculum 2023-2024'!$K:$K,0)))+2+$A6),"")))</f>
        <v>192850960</v>
      </c>
      <c r="C6" t="str">
        <f>IF(IF(_xlfn.IFNA(MATCH($A$1,'Curriculum 2023-2024'!$A:$A,0),0)&gt;0,1,IF(_xlfn.IFNA(MATCH($A$1,'Curriculum 2023-2024'!$F:$F,0),0)&gt;0,2,IF(_xlfn.IFNA(MATCH($A$1,'Curriculum 2023-2024'!$K:$K,0),0)&gt;0,3,0)))=1,INDEX('Curriculum 2023-2024'!$B:$B,_xlfn.IFNA(MATCH($A$1,'Curriculum 2023-2024'!$A:$A,0),_xlfn.IFNA(MATCH($A$1,'Curriculum 2023-2024'!$F:$F,0),MATCH($A$1,'Curriculum 2023-2024'!$K:$K,0)))+2+$A6),IF(IF(_xlfn.IFNA(MATCH($A$1,'Curriculum 2023-2024'!$A:$A,0),0)&gt;0,1,IF(_xlfn.IFNA(MATCH($A$1,'Curriculum 2023-2024'!$F:$F,0),0)&gt;0,2,IF(_xlfn.IFNA(MATCH($A$1,'Curriculum 2023-2024'!$K:$K,0),0)&gt;0,3,0)))=2,INDEX('Curriculum 2023-2024'!$G:$G,_xlfn.IFNA(MATCH($A$1,'Curriculum 2023-2024'!$A:$A,0),_xlfn.IFNA(MATCH($A$1,'Curriculum 2023-2024'!$F:$F,0),MATCH($A$1,'Curriculum 2023-2024'!$K:$K,0)))+2+$A6),IF(IF(_xlfn.IFNA(MATCH($A$1,'Curriculum 2023-2024'!$A:$A,0),0)&gt;0,1,IF(_xlfn.IFNA(MATCH($A$1,'Curriculum 2023-2024'!$F:$F,0),0)&gt;0,2,IF(_xlfn.IFNA(MATCH($A$1,'Curriculum 2023-2024'!$K:$K,0),0)&gt;0,3,0)))=3,INDEX('Curriculum 2023-2024'!$L:$L,_xlfn.IFNA(MATCH($A$1,'Curriculum 2023-2024'!$A:$A,0),_xlfn.IFNA(MATCH($A$1,'Curriculum 2023-2024'!$F:$F,0),MATCH($A$1,'Curriculum 2023-2024'!$K:$K,0)))+2+$A6),"")))</f>
        <v>Intellectual Property in Product Development</v>
      </c>
      <c r="D6">
        <v>5</v>
      </c>
    </row>
    <row r="7" spans="1:4" x14ac:dyDescent="0.25">
      <c r="A7">
        <v>6</v>
      </c>
      <c r="B7">
        <f>IF(IF(_xlfn.IFNA(MATCH($A$1,'Curriculum 2023-2024'!$A:$A,0),0)&gt;0,1,IF(_xlfn.IFNA(MATCH($A$1,'Curriculum 2023-2024'!$F:$F,0),0)&gt;0,2,IF(_xlfn.IFNA(MATCH($A$1,'Curriculum 2023-2024'!$K:$K,0),0)&gt;0,3,0)))=1,INDEX('Curriculum 2023-2024'!$A:$A,_xlfn.IFNA(MATCH($A$1,'Curriculum 2023-2024'!$A:$A,0),_xlfn.IFNA(MATCH($A$1,'Curriculum 2023-2024'!$F:$F,0),MATCH($A$1,'Curriculum 2023-2024'!$K:$K,0)))+2+$A7),IF(IF(_xlfn.IFNA(MATCH($A$1,'Curriculum 2023-2024'!$A:$A,0),0)&gt;0,1,IF(_xlfn.IFNA(MATCH($A$1,'Curriculum 2023-2024'!$F:$F,0),0)&gt;0,2,IF(_xlfn.IFNA(MATCH($A$1,'Curriculum 2023-2024'!$K:$K,0),0)&gt;0,3,0)))=2,INDEX('Curriculum 2023-2024'!$F:$F,_xlfn.IFNA(MATCH($A$1,'Curriculum 2023-2024'!$A:$A,0),_xlfn.IFNA(MATCH($A$1,'Curriculum 2023-2024'!$F:$F,0),MATCH($A$1,'Curriculum 2023-2024'!$K:$K,0)))+2+$A7),IF(IF(_xlfn.IFNA(MATCH($A$1,'Curriculum 2023-2024'!$A:$A,0),0)&gt;0,1,IF(_xlfn.IFNA(MATCH($A$1,'Curriculum 2023-2024'!$F:$F,0),0)&gt;0,2,IF(_xlfn.IFNA(MATCH($A$1,'Curriculum 2023-2024'!$K:$K,0),0)&gt;0,3,0)))=3,INDEX('Curriculum 2023-2024'!$K:$K,_xlfn.IFNA(MATCH($A$1,'Curriculum 2023-2024'!$A:$A,0),_xlfn.IFNA(MATCH($A$1,'Curriculum 2023-2024'!$F:$F,0),MATCH($A$1,'Curriculum 2023-2024'!$K:$K,0)))+2+$A7),"")))</f>
        <v>201600241</v>
      </c>
      <c r="C7" t="str">
        <f>IF(IF(_xlfn.IFNA(MATCH($A$1,'Curriculum 2023-2024'!$A:$A,0),0)&gt;0,1,IF(_xlfn.IFNA(MATCH($A$1,'Curriculum 2023-2024'!$F:$F,0),0)&gt;0,2,IF(_xlfn.IFNA(MATCH($A$1,'Curriculum 2023-2024'!$K:$K,0),0)&gt;0,3,0)))=1,INDEX('Curriculum 2023-2024'!$B:$B,_xlfn.IFNA(MATCH($A$1,'Curriculum 2023-2024'!$A:$A,0),_xlfn.IFNA(MATCH($A$1,'Curriculum 2023-2024'!$F:$F,0),MATCH($A$1,'Curriculum 2023-2024'!$K:$K,0)))+2+$A7),IF(IF(_xlfn.IFNA(MATCH($A$1,'Curriculum 2023-2024'!$A:$A,0),0)&gt;0,1,IF(_xlfn.IFNA(MATCH($A$1,'Curriculum 2023-2024'!$F:$F,0),0)&gt;0,2,IF(_xlfn.IFNA(MATCH($A$1,'Curriculum 2023-2024'!$K:$K,0),0)&gt;0,3,0)))=2,INDEX('Curriculum 2023-2024'!$G:$G,_xlfn.IFNA(MATCH($A$1,'Curriculum 2023-2024'!$A:$A,0),_xlfn.IFNA(MATCH($A$1,'Curriculum 2023-2024'!$F:$F,0),MATCH($A$1,'Curriculum 2023-2024'!$K:$K,0)))+2+$A7),IF(IF(_xlfn.IFNA(MATCH($A$1,'Curriculum 2023-2024'!$A:$A,0),0)&gt;0,1,IF(_xlfn.IFNA(MATCH($A$1,'Curriculum 2023-2024'!$F:$F,0),0)&gt;0,2,IF(_xlfn.IFNA(MATCH($A$1,'Curriculum 2023-2024'!$K:$K,0),0)&gt;0,3,0)))=3,INDEX('Curriculum 2023-2024'!$L:$L,_xlfn.IFNA(MATCH($A$1,'Curriculum 2023-2024'!$A:$A,0),_xlfn.IFNA(MATCH($A$1,'Curriculum 2023-2024'!$F:$F,0),MATCH($A$1,'Curriculum 2023-2024'!$K:$K,0)))+2+$A7),"")))</f>
        <v>Multigrid/Multilevel Scientific Computing</v>
      </c>
      <c r="D7">
        <v>5</v>
      </c>
    </row>
    <row r="8" spans="1:4" x14ac:dyDescent="0.25">
      <c r="A8">
        <v>7</v>
      </c>
      <c r="B8">
        <f>IF(IF(_xlfn.IFNA(MATCH($A$1,'Curriculum 2023-2024'!$A:$A,0),0)&gt;0,1,IF(_xlfn.IFNA(MATCH($A$1,'Curriculum 2023-2024'!$F:$F,0),0)&gt;0,2,IF(_xlfn.IFNA(MATCH($A$1,'Curriculum 2023-2024'!$K:$K,0),0)&gt;0,3,0)))=1,INDEX('Curriculum 2023-2024'!$A:$A,_xlfn.IFNA(MATCH($A$1,'Curriculum 2023-2024'!$A:$A,0),_xlfn.IFNA(MATCH($A$1,'Curriculum 2023-2024'!$F:$F,0),MATCH($A$1,'Curriculum 2023-2024'!$K:$K,0)))+2+$A8),IF(IF(_xlfn.IFNA(MATCH($A$1,'Curriculum 2023-2024'!$A:$A,0),0)&gt;0,1,IF(_xlfn.IFNA(MATCH($A$1,'Curriculum 2023-2024'!$F:$F,0),0)&gt;0,2,IF(_xlfn.IFNA(MATCH($A$1,'Curriculum 2023-2024'!$K:$K,0),0)&gt;0,3,0)))=2,INDEX('Curriculum 2023-2024'!$F:$F,_xlfn.IFNA(MATCH($A$1,'Curriculum 2023-2024'!$A:$A,0),_xlfn.IFNA(MATCH($A$1,'Curriculum 2023-2024'!$F:$F,0),MATCH($A$1,'Curriculum 2023-2024'!$K:$K,0)))+2+$A8),IF(IF(_xlfn.IFNA(MATCH($A$1,'Curriculum 2023-2024'!$A:$A,0),0)&gt;0,1,IF(_xlfn.IFNA(MATCH($A$1,'Curriculum 2023-2024'!$F:$F,0),0)&gt;0,2,IF(_xlfn.IFNA(MATCH($A$1,'Curriculum 2023-2024'!$K:$K,0),0)&gt;0,3,0)))=3,INDEX('Curriculum 2023-2024'!$K:$K,_xlfn.IFNA(MATCH($A$1,'Curriculum 2023-2024'!$A:$A,0),_xlfn.IFNA(MATCH($A$1,'Curriculum 2023-2024'!$F:$F,0),MATCH($A$1,'Curriculum 2023-2024'!$K:$K,0)))+2+$A8),"")))</f>
        <v>201700025</v>
      </c>
      <c r="C8" t="str">
        <f>IF(IF(_xlfn.IFNA(MATCH($A$1,'Curriculum 2023-2024'!$A:$A,0),0)&gt;0,1,IF(_xlfn.IFNA(MATCH($A$1,'Curriculum 2023-2024'!$F:$F,0),0)&gt;0,2,IF(_xlfn.IFNA(MATCH($A$1,'Curriculum 2023-2024'!$K:$K,0),0)&gt;0,3,0)))=1,INDEX('Curriculum 2023-2024'!$B:$B,_xlfn.IFNA(MATCH($A$1,'Curriculum 2023-2024'!$A:$A,0),_xlfn.IFNA(MATCH($A$1,'Curriculum 2023-2024'!$F:$F,0),MATCH($A$1,'Curriculum 2023-2024'!$K:$K,0)))+2+$A8),IF(IF(_xlfn.IFNA(MATCH($A$1,'Curriculum 2023-2024'!$A:$A,0),0)&gt;0,1,IF(_xlfn.IFNA(MATCH($A$1,'Curriculum 2023-2024'!$F:$F,0),0)&gt;0,2,IF(_xlfn.IFNA(MATCH($A$1,'Curriculum 2023-2024'!$K:$K,0),0)&gt;0,3,0)))=2,INDEX('Curriculum 2023-2024'!$G:$G,_xlfn.IFNA(MATCH($A$1,'Curriculum 2023-2024'!$A:$A,0),_xlfn.IFNA(MATCH($A$1,'Curriculum 2023-2024'!$F:$F,0),MATCH($A$1,'Curriculum 2023-2024'!$K:$K,0)))+2+$A8),IF(IF(_xlfn.IFNA(MATCH($A$1,'Curriculum 2023-2024'!$A:$A,0),0)&gt;0,1,IF(_xlfn.IFNA(MATCH($A$1,'Curriculum 2023-2024'!$F:$F,0),0)&gt;0,2,IF(_xlfn.IFNA(MATCH($A$1,'Curriculum 2023-2024'!$K:$K,0),0)&gt;0,3,0)))=3,INDEX('Curriculum 2023-2024'!$L:$L,_xlfn.IFNA(MATCH($A$1,'Curriculum 2023-2024'!$A:$A,0),_xlfn.IFNA(MATCH($A$1,'Curriculum 2023-2024'!$F:$F,0),MATCH($A$1,'Curriculum 2023-2024'!$K:$K,0)))+2+$A8),"")))</f>
        <v>Solar Energy</v>
      </c>
      <c r="D8">
        <v>5</v>
      </c>
    </row>
    <row r="9" spans="1:4" x14ac:dyDescent="0.25">
      <c r="A9">
        <v>8</v>
      </c>
      <c r="B9">
        <f>IF(IF(_xlfn.IFNA(MATCH($A$1,'Curriculum 2023-2024'!$A:$A,0),0)&gt;0,1,IF(_xlfn.IFNA(MATCH($A$1,'Curriculum 2023-2024'!$F:$F,0),0)&gt;0,2,IF(_xlfn.IFNA(MATCH($A$1,'Curriculum 2023-2024'!$K:$K,0),0)&gt;0,3,0)))=1,INDEX('Curriculum 2023-2024'!$A:$A,_xlfn.IFNA(MATCH($A$1,'Curriculum 2023-2024'!$A:$A,0),_xlfn.IFNA(MATCH($A$1,'Curriculum 2023-2024'!$F:$F,0),MATCH($A$1,'Curriculum 2023-2024'!$K:$K,0)))+2+$A9),IF(IF(_xlfn.IFNA(MATCH($A$1,'Curriculum 2023-2024'!$A:$A,0),0)&gt;0,1,IF(_xlfn.IFNA(MATCH($A$1,'Curriculum 2023-2024'!$F:$F,0),0)&gt;0,2,IF(_xlfn.IFNA(MATCH($A$1,'Curriculum 2023-2024'!$K:$K,0),0)&gt;0,3,0)))=2,INDEX('Curriculum 2023-2024'!$F:$F,_xlfn.IFNA(MATCH($A$1,'Curriculum 2023-2024'!$A:$A,0),_xlfn.IFNA(MATCH($A$1,'Curriculum 2023-2024'!$F:$F,0),MATCH($A$1,'Curriculum 2023-2024'!$K:$K,0)))+2+$A9),IF(IF(_xlfn.IFNA(MATCH($A$1,'Curriculum 2023-2024'!$A:$A,0),0)&gt;0,1,IF(_xlfn.IFNA(MATCH($A$1,'Curriculum 2023-2024'!$F:$F,0),0)&gt;0,2,IF(_xlfn.IFNA(MATCH($A$1,'Curriculum 2023-2024'!$K:$K,0),0)&gt;0,3,0)))=3,INDEX('Curriculum 2023-2024'!$K:$K,_xlfn.IFNA(MATCH($A$1,'Curriculum 2023-2024'!$A:$A,0),_xlfn.IFNA(MATCH($A$1,'Curriculum 2023-2024'!$F:$F,0),MATCH($A$1,'Curriculum 2023-2024'!$K:$K,0)))+2+$A9),"")))</f>
        <v>192850840</v>
      </c>
      <c r="C9" t="str">
        <f>IF(IF(_xlfn.IFNA(MATCH($A$1,'Curriculum 2023-2024'!$A:$A,0),0)&gt;0,1,IF(_xlfn.IFNA(MATCH($A$1,'Curriculum 2023-2024'!$F:$F,0),0)&gt;0,2,IF(_xlfn.IFNA(MATCH($A$1,'Curriculum 2023-2024'!$K:$K,0),0)&gt;0,3,0)))=1,INDEX('Curriculum 2023-2024'!$B:$B,_xlfn.IFNA(MATCH($A$1,'Curriculum 2023-2024'!$A:$A,0),_xlfn.IFNA(MATCH($A$1,'Curriculum 2023-2024'!$F:$F,0),MATCH($A$1,'Curriculum 2023-2024'!$K:$K,0)))+2+$A9),IF(IF(_xlfn.IFNA(MATCH($A$1,'Curriculum 2023-2024'!$A:$A,0),0)&gt;0,1,IF(_xlfn.IFNA(MATCH($A$1,'Curriculum 2023-2024'!$F:$F,0),0)&gt;0,2,IF(_xlfn.IFNA(MATCH($A$1,'Curriculum 2023-2024'!$K:$K,0),0)&gt;0,3,0)))=2,INDEX('Curriculum 2023-2024'!$G:$G,_xlfn.IFNA(MATCH($A$1,'Curriculum 2023-2024'!$A:$A,0),_xlfn.IFNA(MATCH($A$1,'Curriculum 2023-2024'!$F:$F,0),MATCH($A$1,'Curriculum 2023-2024'!$K:$K,0)))+2+$A9),IF(IF(_xlfn.IFNA(MATCH($A$1,'Curriculum 2023-2024'!$A:$A,0),0)&gt;0,1,IF(_xlfn.IFNA(MATCH($A$1,'Curriculum 2023-2024'!$F:$F,0),0)&gt;0,2,IF(_xlfn.IFNA(MATCH($A$1,'Curriculum 2023-2024'!$K:$K,0),0)&gt;0,3,0)))=3,INDEX('Curriculum 2023-2024'!$L:$L,_xlfn.IFNA(MATCH($A$1,'Curriculum 2023-2024'!$A:$A,0),_xlfn.IFNA(MATCH($A$1,'Curriculum 2023-2024'!$F:$F,0),MATCH($A$1,'Curriculum 2023-2024'!$K:$K,0)))+2+$A9),"")))</f>
        <v>Sources of Innovation</v>
      </c>
      <c r="D9">
        <v>5</v>
      </c>
    </row>
    <row r="10" spans="1:4" x14ac:dyDescent="0.25">
      <c r="A10">
        <v>9</v>
      </c>
      <c r="B10">
        <f>IF(IF(_xlfn.IFNA(MATCH($A$1,'Curriculum 2023-2024'!$A:$A,0),0)&gt;0,1,IF(_xlfn.IFNA(MATCH($A$1,'Curriculum 2023-2024'!$F:$F,0),0)&gt;0,2,IF(_xlfn.IFNA(MATCH($A$1,'Curriculum 2023-2024'!$K:$K,0),0)&gt;0,3,0)))=1,INDEX('Curriculum 2023-2024'!$A:$A,_xlfn.IFNA(MATCH($A$1,'Curriculum 2023-2024'!$A:$A,0),_xlfn.IFNA(MATCH($A$1,'Curriculum 2023-2024'!$F:$F,0),MATCH($A$1,'Curriculum 2023-2024'!$K:$K,0)))+2+$A10),IF(IF(_xlfn.IFNA(MATCH($A$1,'Curriculum 2023-2024'!$A:$A,0),0)&gt;0,1,IF(_xlfn.IFNA(MATCH($A$1,'Curriculum 2023-2024'!$F:$F,0),0)&gt;0,2,IF(_xlfn.IFNA(MATCH($A$1,'Curriculum 2023-2024'!$K:$K,0),0)&gt;0,3,0)))=2,INDEX('Curriculum 2023-2024'!$F:$F,_xlfn.IFNA(MATCH($A$1,'Curriculum 2023-2024'!$A:$A,0),_xlfn.IFNA(MATCH($A$1,'Curriculum 2023-2024'!$F:$F,0),MATCH($A$1,'Curriculum 2023-2024'!$K:$K,0)))+2+$A10),IF(IF(_xlfn.IFNA(MATCH($A$1,'Curriculum 2023-2024'!$A:$A,0),0)&gt;0,1,IF(_xlfn.IFNA(MATCH($A$1,'Curriculum 2023-2024'!$F:$F,0),0)&gt;0,2,IF(_xlfn.IFNA(MATCH($A$1,'Curriculum 2023-2024'!$K:$K,0),0)&gt;0,3,0)))=3,INDEX('Curriculum 2023-2024'!$K:$K,_xlfn.IFNA(MATCH($A$1,'Curriculum 2023-2024'!$A:$A,0),_xlfn.IFNA(MATCH($A$1,'Curriculum 2023-2024'!$F:$F,0),MATCH($A$1,'Curriculum 2023-2024'!$K:$K,0)))+2+$A10),"")))</f>
        <v>202100082</v>
      </c>
      <c r="C10"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2023-2024'!$K:$K,0)))+2+$A10),IF(IF(_xlfn.IFNA(MATCH($A$1,'Curriculum 2023-2024'!$A:$A,0),0)&gt;0,1,IF(_xlfn.IFNA(MATCH($A$1,'Curriculum 2023-2024'!$F:$F,0),0)&gt;0,2,IF(_xlfn.IFNA(MATCH($A$1,'Curriculum 2023-2024'!$K:$K,0),0)&gt;0,3,0)))=2,INDEX('Curriculum 2023-2024'!$G:$G,_xlfn.IFNA(MATCH($A$1,'Curriculum 2023-2024'!$A:$A,0),_xlfn.IFNA(MATCH($A$1,'Curriculum 2023-2024'!$F:$F,0),MATCH($A$1,'Curriculum 2023-2024'!$K:$K,0)))+2+$A10),IF(IF(_xlfn.IFNA(MATCH($A$1,'Curriculum 2023-2024'!$A:$A,0),0)&gt;0,1,IF(_xlfn.IFNA(MATCH($A$1,'Curriculum 2023-2024'!$F:$F,0),0)&gt;0,2,IF(_xlfn.IFNA(MATCH($A$1,'Curriculum 2023-2024'!$K:$K,0),0)&gt;0,3,0)))=3,INDEX('Curriculum 2023-2024'!$L:$L,_xlfn.IFNA(MATCH($A$1,'Curriculum 2023-2024'!$A:$A,0),_xlfn.IFNA(MATCH($A$1,'Curriculum 2023-2024'!$F:$F,0),MATCH($A$1,'Curriculum 2023-2024'!$K:$K,0)))+2+$A10),"")))</f>
        <v>Theory of Inventive Problem Solving (TRIZ)</v>
      </c>
      <c r="D10">
        <v>5</v>
      </c>
    </row>
    <row r="11" spans="1:4" x14ac:dyDescent="0.25">
      <c r="A11">
        <v>10</v>
      </c>
      <c r="B11">
        <f>IF(IF(_xlfn.IFNA(MATCH($A$1,'Curriculum 2023-2024'!$A:$A,0),0)&gt;0,1,IF(_xlfn.IFNA(MATCH($A$1,'Curriculum 2023-2024'!$F:$F,0),0)&gt;0,2,IF(_xlfn.IFNA(MATCH($A$1,'Curriculum 2023-2024'!$K:$K,0),0)&gt;0,3,0)))=1,INDEX('Curriculum 2023-2024'!$A:$A,_xlfn.IFNA(MATCH($A$1,'Curriculum 2023-2024'!$A:$A,0),_xlfn.IFNA(MATCH($A$1,'Curriculum 2023-2024'!$F:$F,0),MATCH($A$1,'Curriculum 2023-2024'!$K:$K,0)))+2+$A11),IF(IF(_xlfn.IFNA(MATCH($A$1,'Curriculum 2023-2024'!$A:$A,0),0)&gt;0,1,IF(_xlfn.IFNA(MATCH($A$1,'Curriculum 2023-2024'!$F:$F,0),0)&gt;0,2,IF(_xlfn.IFNA(MATCH($A$1,'Curriculum 2023-2024'!$K:$K,0),0)&gt;0,3,0)))=2,INDEX('Curriculum 2023-2024'!$F:$F,_xlfn.IFNA(MATCH($A$1,'Curriculum 2023-2024'!$A:$A,0),_xlfn.IFNA(MATCH($A$1,'Curriculum 2023-2024'!$F:$F,0),MATCH($A$1,'Curriculum 2023-2024'!$K:$K,0)))+2+$A11),IF(IF(_xlfn.IFNA(MATCH($A$1,'Curriculum 2023-2024'!$A:$A,0),0)&gt;0,1,IF(_xlfn.IFNA(MATCH($A$1,'Curriculum 2023-2024'!$F:$F,0),0)&gt;0,2,IF(_xlfn.IFNA(MATCH($A$1,'Curriculum 2023-2024'!$K:$K,0),0)&gt;0,3,0)))=3,INDEX('Curriculum 2023-2024'!$K:$K,_xlfn.IFNA(MATCH($A$1,'Curriculum 2023-2024'!$A:$A,0),_xlfn.IFNA(MATCH($A$1,'Curriculum 2023-2024'!$F:$F,0),MATCH($A$1,'Curriculum 2023-2024'!$K:$K,0)))+2+$A11),"")))</f>
        <v>201000201</v>
      </c>
      <c r="C11" t="str">
        <f>IF(IF(_xlfn.IFNA(MATCH($A$1,'Curriculum 2023-2024'!$A:$A,0),0)&gt;0,1,IF(_xlfn.IFNA(MATCH($A$1,'Curriculum 2023-2024'!$F:$F,0),0)&gt;0,2,IF(_xlfn.IFNA(MATCH($A$1,'Curriculum 2023-2024'!$K:$K,0),0)&gt;0,3,0)))=1,INDEX('Curriculum 2023-2024'!$B:$B,_xlfn.IFNA(MATCH($A$1,'Curriculum 2023-2024'!$A:$A,0),_xlfn.IFNA(MATCH($A$1,'Curriculum 2023-2024'!$F:$F,0),MATCH($A$1,'Curriculum 2023-2024'!$K:$K,0)))+2+$A11),IF(IF(_xlfn.IFNA(MATCH($A$1,'Curriculum 2023-2024'!$A:$A,0),0)&gt;0,1,IF(_xlfn.IFNA(MATCH($A$1,'Curriculum 2023-2024'!$F:$F,0),0)&gt;0,2,IF(_xlfn.IFNA(MATCH($A$1,'Curriculum 2023-2024'!$K:$K,0),0)&gt;0,3,0)))=2,INDEX('Curriculum 2023-2024'!$G:$G,_xlfn.IFNA(MATCH($A$1,'Curriculum 2023-2024'!$A:$A,0),_xlfn.IFNA(MATCH($A$1,'Curriculum 2023-2024'!$F:$F,0),MATCH($A$1,'Curriculum 2023-2024'!$K:$K,0)))+2+$A11),IF(IF(_xlfn.IFNA(MATCH($A$1,'Curriculum 2023-2024'!$A:$A,0),0)&gt;0,1,IF(_xlfn.IFNA(MATCH($A$1,'Curriculum 2023-2024'!$F:$F,0),0)&gt;0,2,IF(_xlfn.IFNA(MATCH($A$1,'Curriculum 2023-2024'!$K:$K,0),0)&gt;0,3,0)))=3,INDEX('Curriculum 2023-2024'!$L:$L,_xlfn.IFNA(MATCH($A$1,'Curriculum 2023-2024'!$A:$A,0),_xlfn.IFNA(MATCH($A$1,'Curriculum 2023-2024'!$F:$F,0),MATCH($A$1,'Curriculum 2023-2024'!$K:$K,0)))+2+$A11),"")))</f>
        <v>Virtual Reality</v>
      </c>
      <c r="D11">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Instructions</vt:lpstr>
      <vt:lpstr>CourseSelection</vt:lpstr>
      <vt:lpstr>Courses-AERO</vt:lpstr>
      <vt:lpstr>Courses-DM</vt:lpstr>
      <vt:lpstr>Courses-EF</vt:lpstr>
      <vt:lpstr>Courses-HTSM</vt:lpstr>
      <vt:lpstr>Courses-MEO</vt:lpstr>
      <vt:lpstr>Courses-PHT</vt:lpstr>
      <vt:lpstr>Courses-General</vt:lpstr>
      <vt:lpstr>Curriculum 2022-2023</vt:lpstr>
      <vt:lpstr>Curriculum 2023-2024</vt:lpstr>
      <vt:lpstr>Courselist</vt:lpstr>
      <vt:lpstr>CourseSelection!Print_Area</vt:lpstr>
      <vt:lpstr>'Curriculum 2022-2023'!Print_Area</vt:lpstr>
      <vt:lpstr>'Curriculum 2023-2024'!Print_Area</vt:lpstr>
    </vt:vector>
  </TitlesOfParts>
  <Company>University of Twente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Heutink, A.F. (ET)</dc:creator>
  <cp:lastModifiedBy>Heutink, Adelien (UT-ET)</cp:lastModifiedBy>
  <cp:lastPrinted>2022-09-08T08:47:26Z</cp:lastPrinted>
  <dcterms:created xsi:type="dcterms:W3CDTF">2018-03-23T10:40:17Z</dcterms:created>
  <dcterms:modified xsi:type="dcterms:W3CDTF">2024-07-17T10:29:13Z</dcterms:modified>
</cp:coreProperties>
</file>